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3"/>
  </bookViews>
  <sheets>
    <sheet name="Местный" sheetId="4" r:id="rId1"/>
    <sheet name="Краевой" sheetId="5" r:id="rId2"/>
    <sheet name="Иные цели (местный)" sheetId="6" r:id="rId3"/>
    <sheet name="Иные цели (краевой)" sheetId="7" r:id="rId4"/>
  </sheets>
  <externalReferences>
    <externalReference r:id="rId5"/>
  </externalReferences>
  <definedNames>
    <definedName name="_xlnm.Print_Area" localSheetId="3">'Иные цели (краевой)'!$A$1:$F$186</definedName>
    <definedName name="_xlnm.Print_Area" localSheetId="1">Краевой!$A$1:$F$184</definedName>
    <definedName name="_xlnm.Print_Area" localSheetId="0">Местный!$A$1:$F$189</definedName>
  </definedNames>
  <calcPr calcId="145621"/>
</workbook>
</file>

<file path=xl/calcChain.xml><?xml version="1.0" encoding="utf-8"?>
<calcChain xmlns="http://schemas.openxmlformats.org/spreadsheetml/2006/main">
  <c r="E156" i="4" l="1"/>
  <c r="F75" i="4"/>
  <c r="E148" i="4"/>
  <c r="E147" i="4"/>
  <c r="E146" i="4"/>
  <c r="E144" i="4"/>
  <c r="E142" i="4"/>
  <c r="E126" i="4"/>
  <c r="E124" i="4"/>
  <c r="E120" i="4"/>
  <c r="E118" i="4"/>
  <c r="E117" i="4"/>
  <c r="E107" i="4"/>
  <c r="E106" i="4"/>
  <c r="E105" i="4"/>
  <c r="E102" i="4"/>
  <c r="F87" i="4"/>
  <c r="F86" i="4"/>
  <c r="F85" i="4"/>
  <c r="F84" i="4"/>
  <c r="F83" i="4"/>
  <c r="F62" i="4"/>
  <c r="F61" i="4"/>
  <c r="F14" i="4"/>
  <c r="E117" i="5"/>
  <c r="E116" i="5"/>
  <c r="F74" i="5"/>
  <c r="F14" i="5"/>
  <c r="E166" i="7"/>
  <c r="E174" i="6" l="1"/>
  <c r="E136" i="4" l="1"/>
  <c r="D87" i="4" l="1"/>
  <c r="D86" i="4"/>
  <c r="D85" i="4"/>
  <c r="D84" i="4"/>
  <c r="D83" i="4"/>
  <c r="D149" i="5" l="1"/>
  <c r="F74" i="4" l="1"/>
  <c r="E74" i="5" l="1"/>
  <c r="E162" i="4"/>
  <c r="D148" i="4"/>
  <c r="D149" i="4"/>
  <c r="E150" i="4"/>
  <c r="D147" i="4" l="1"/>
  <c r="D142" i="4"/>
  <c r="E96" i="4"/>
  <c r="D137" i="5"/>
  <c r="F88" i="4" l="1"/>
  <c r="H86" i="4" l="1"/>
  <c r="H85" i="4"/>
  <c r="H84" i="4"/>
  <c r="H83" i="4"/>
  <c r="E175" i="7" l="1"/>
  <c r="E144" i="7"/>
  <c r="E132" i="7"/>
  <c r="E111" i="7"/>
  <c r="E96" i="7"/>
  <c r="F88" i="7"/>
  <c r="F77" i="7"/>
  <c r="F76" i="7"/>
  <c r="F75" i="7"/>
  <c r="F65" i="7"/>
  <c r="F31" i="7"/>
  <c r="F30" i="7"/>
  <c r="F23" i="7"/>
  <c r="F22" i="7"/>
  <c r="F16" i="7"/>
  <c r="E144" i="6"/>
  <c r="E132" i="6"/>
  <c r="E111" i="6"/>
  <c r="E96" i="6"/>
  <c r="F88" i="6"/>
  <c r="F77" i="6"/>
  <c r="F76" i="6"/>
  <c r="F75" i="6"/>
  <c r="F65" i="6"/>
  <c r="F31" i="6"/>
  <c r="F30" i="6"/>
  <c r="F23" i="6"/>
  <c r="F22" i="6"/>
  <c r="F16" i="6"/>
  <c r="F24" i="7" l="1"/>
  <c r="F32" i="7"/>
  <c r="F24" i="6"/>
  <c r="F32" i="6"/>
  <c r="F78" i="6"/>
  <c r="F78" i="7"/>
  <c r="E172" i="5"/>
  <c r="E155" i="5"/>
  <c r="E143" i="5"/>
  <c r="E131" i="5"/>
  <c r="E110" i="5"/>
  <c r="E95" i="5"/>
  <c r="F87" i="5"/>
  <c r="F76" i="5"/>
  <c r="F75" i="5"/>
  <c r="F62" i="5"/>
  <c r="F61" i="5"/>
  <c r="F31" i="5"/>
  <c r="F23" i="5"/>
  <c r="F22" i="5"/>
  <c r="F16" i="5"/>
  <c r="F40" i="5" s="1"/>
  <c r="E179" i="4"/>
  <c r="E111" i="4"/>
  <c r="F76" i="4"/>
  <c r="F31" i="4"/>
  <c r="F30" i="4"/>
  <c r="F16" i="4"/>
  <c r="F40" i="4" l="1"/>
  <c r="F39" i="4" s="1"/>
  <c r="F49" i="4"/>
  <c r="F24" i="5"/>
  <c r="F32" i="5"/>
  <c r="F49" i="5"/>
  <c r="F44" i="5"/>
  <c r="F39" i="5"/>
  <c r="F46" i="5"/>
  <c r="F46" i="4"/>
  <c r="F44" i="4"/>
  <c r="F77" i="5"/>
  <c r="F64" i="5"/>
  <c r="F77" i="4"/>
  <c r="F32" i="4"/>
  <c r="F64" i="4"/>
  <c r="F24" i="4"/>
  <c r="F43" i="4" l="1"/>
  <c r="F50" i="4" s="1"/>
  <c r="L199" i="4" s="1"/>
  <c r="F43" i="5"/>
  <c r="F50" i="5" s="1"/>
  <c r="G193" i="5" s="1"/>
  <c r="I192" i="5" l="1"/>
  <c r="J162" i="4"/>
  <c r="H179" i="4"/>
  <c r="H180" i="4" s="1"/>
  <c r="J202" i="4"/>
  <c r="G155" i="5"/>
  <c r="I187" i="4"/>
</calcChain>
</file>

<file path=xl/sharedStrings.xml><?xml version="1.0" encoding="utf-8"?>
<sst xmlns="http://schemas.openxmlformats.org/spreadsheetml/2006/main" count="824" uniqueCount="203">
  <si>
    <t>Наименование показателя</t>
  </si>
  <si>
    <t>Код строки</t>
  </si>
  <si>
    <t>1.2. Расчеты (обоснования) выплат персоналу при направлении в служебные командировки</t>
  </si>
  <si>
    <t>Наименование расходов</t>
  </si>
  <si>
    <t>Количество</t>
  </si>
  <si>
    <t>Количество дней</t>
  </si>
  <si>
    <t>Итого:</t>
  </si>
  <si>
    <t>Страховые взносы в Пенсионный фонд Российской Федерации, всего</t>
  </si>
  <si>
    <t>1.1.</t>
  </si>
  <si>
    <t>в том числе: по ставке 22,0%</t>
  </si>
  <si>
    <t>1.2.</t>
  </si>
  <si>
    <t>по ставке 10,0%</t>
  </si>
  <si>
    <t>1.3.</t>
  </si>
  <si>
    <t>Страховые взносы в Фонд социального страхования Российской Федерации, всего</t>
  </si>
  <si>
    <t>2.1.</t>
  </si>
  <si>
    <t>2.2.</t>
  </si>
  <si>
    <t>2.3.</t>
  </si>
  <si>
    <t>обязательное социальное страхование от несчастных случаев на производстве и профессиональных заболеваний по ставке 0,2%</t>
  </si>
  <si>
    <t>2.4.</t>
  </si>
  <si>
    <t>2.5.</t>
  </si>
  <si>
    <t>2. Расчет (обоснование) расходов на уплату налогов, сборов и иных платежей (строка 230)</t>
  </si>
  <si>
    <t>Налоговая база, руб.</t>
  </si>
  <si>
    <t>3.1. Расчет (обоснование) расходов на оплату услуг связи</t>
  </si>
  <si>
    <t>3.2. Расчет (обоснование) расходов на оплату коммунальных услуг</t>
  </si>
  <si>
    <t>Тариф (с учетом НДС), руб.</t>
  </si>
  <si>
    <t>Индексация, %</t>
  </si>
  <si>
    <t>3.3. Расчет (обоснование) расходов на оплату аренды имущества</t>
  </si>
  <si>
    <t>Количество договоров</t>
  </si>
  <si>
    <t>Стоимость услуги, руб.</t>
  </si>
  <si>
    <t>Средняя стоимость, руб.</t>
  </si>
  <si>
    <t>Начальник управления образования</t>
  </si>
  <si>
    <t>администрации муниципального</t>
  </si>
  <si>
    <t>Расчеты</t>
  </si>
  <si>
    <t xml:space="preserve"> Расчеты (обоснования) выплат персоналу (строка 210)</t>
  </si>
  <si>
    <t>Источник финансового обеспечения</t>
  </si>
  <si>
    <t>1.1. Расчеты (обоснования) расходов на оплату труда</t>
  </si>
  <si>
    <t>№ п/п</t>
  </si>
  <si>
    <t>Единица измерения</t>
  </si>
  <si>
    <t>Сумма расходов</t>
  </si>
  <si>
    <t>Средний размер выплаты на одного работника в день, руб.</t>
  </si>
  <si>
    <t>Количество работников, чел</t>
  </si>
  <si>
    <t>Сумма, руб.                          (гр.3 х гр. 4 х гр. 5)</t>
  </si>
  <si>
    <t>х</t>
  </si>
  <si>
    <t>1.3. Расчеты (обоснования) выплат персоналу по уходу за ребенком</t>
  </si>
  <si>
    <t>Численность работников, получающих пособие</t>
  </si>
  <si>
    <t>Количество выплат в год на одного работника</t>
  </si>
  <si>
    <t>1.4. Расчеты (обоснования) страховых взносов на обязательное страхование в Пенсионный фонд Российской Федерации,</t>
  </si>
  <si>
    <t>в Фонд социального страхования Российской Федерации, в Федеральный фонд обязательного медицинского страхования</t>
  </si>
  <si>
    <t>Нименование государственного внебюджетного фонда</t>
  </si>
  <si>
    <t>Сумма расхода, руб.</t>
  </si>
  <si>
    <t>с применением пониженных тарифов взносов в Пенсионный фонд Российской Федерации для отдельных категорий платещиков</t>
  </si>
  <si>
    <t>в том числе: обязательное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</si>
  <si>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0,0 %</t>
  </si>
  <si>
    <r>
      <t xml:space="preserve">обязательное социальное страхование от несчастных случаев на производстве и профессиональных заболеваний по ставке 0, </t>
    </r>
    <r>
      <rPr>
        <u/>
        <sz val="11"/>
        <color theme="1"/>
        <rFont val="Calibri"/>
        <family val="2"/>
        <charset val="204"/>
        <scheme val="minor"/>
      </rPr>
      <t xml:space="preserve">          </t>
    </r>
    <r>
      <rPr>
        <sz val="11"/>
        <color theme="1"/>
        <rFont val="Calibri"/>
        <family val="2"/>
        <charset val="204"/>
        <scheme val="minor"/>
      </rPr>
      <t xml:space="preserve"> %*</t>
    </r>
  </si>
  <si>
    <t xml:space="preserve">Страховые взносы в Федеральный фонд обязательного медицинского страхования, </t>
  </si>
  <si>
    <t xml:space="preserve">                                                                                        </t>
  </si>
  <si>
    <t>* Указываются страховые тарифы, дифференцированные по классам профессионального риска, установленные Федеральным законом от 22 декабря 2005 г., N 179-ФЗ "О страховых тарифах на обязательное социальное страхование от несчастных случаев на производстве и профессиональных заболеваний на 2006 год" (Собрание законодательства Российской Федерации, 2005, N 52, ст. 5592; 2015, N 51, ст. 7233).</t>
  </si>
  <si>
    <t>Ставка налога, %</t>
  </si>
  <si>
    <t xml:space="preserve">Сумма исчисленного налога, подлежащего уплате, руб.                                 (гр.3 х гр.4/100)               </t>
  </si>
  <si>
    <t>Количество номеров</t>
  </si>
  <si>
    <t>Количество платежей в год</t>
  </si>
  <si>
    <t>Абонентская плата в месяц, руб.</t>
  </si>
  <si>
    <t>Размер потребления ресурсов</t>
  </si>
  <si>
    <t>Ставка арендной платы</t>
  </si>
  <si>
    <t>Сумма с учетом НДС, руб.</t>
  </si>
  <si>
    <t>3.4. Расчет (обоснование) расходов на оплату работ, услуг по обслуживанию имущества</t>
  </si>
  <si>
    <t xml:space="preserve">3.5. Расчет (обоснование) расходов на оплату прочих работ, услуг </t>
  </si>
  <si>
    <t>Сумма, руб. (гр. 3 х гр. 4)</t>
  </si>
  <si>
    <t>(подпись)</t>
  </si>
  <si>
    <t>(расшифровка подписи)</t>
  </si>
  <si>
    <t>Суточные</t>
  </si>
  <si>
    <t>местный бюджет</t>
  </si>
  <si>
    <t>Код видов расходов 611</t>
  </si>
  <si>
    <t>Проезд</t>
  </si>
  <si>
    <t>Пособие по уходу за ребенком до 3-х лет</t>
  </si>
  <si>
    <t>ЮТК</t>
  </si>
  <si>
    <t>Ростелеком</t>
  </si>
  <si>
    <t>Интернет</t>
  </si>
  <si>
    <t>Отопление</t>
  </si>
  <si>
    <t>Освещение</t>
  </si>
  <si>
    <t>Водоснобжение</t>
  </si>
  <si>
    <t>Вывоз ЖБО</t>
  </si>
  <si>
    <t>ЧОП Пантера тех. обсл. и проф. средств АПС  и СОУЭ</t>
  </si>
  <si>
    <t>ЧОП Пантера тех. обсл. радиоканального оборудования</t>
  </si>
  <si>
    <t>Вывоз ТБО</t>
  </si>
  <si>
    <t>Прочистка канализации</t>
  </si>
  <si>
    <t>Заправка картриджей</t>
  </si>
  <si>
    <t>Поверка весов</t>
  </si>
  <si>
    <t>Сопротивление в электроустановках</t>
  </si>
  <si>
    <t>Прочие мероприятия</t>
  </si>
  <si>
    <t>ООО ЧОП Пластуны Ейск (охрана)</t>
  </si>
  <si>
    <t>ЧОП Пантера пож. охрана</t>
  </si>
  <si>
    <t>ЧОП Пантера пож. охрана с ПЦО</t>
  </si>
  <si>
    <t>Подписка</t>
  </si>
  <si>
    <t>Медосмотр</t>
  </si>
  <si>
    <t>Санминимум</t>
  </si>
  <si>
    <t>Спец.оценка условий труда</t>
  </si>
  <si>
    <t>Утилизация отходов ТС</t>
  </si>
  <si>
    <t xml:space="preserve">Изготовление паспортов отходов </t>
  </si>
  <si>
    <t>Производственный контроль, проекты нормативов образования отходов</t>
  </si>
  <si>
    <t>Плата за негатив. воздействие на окр. среду</t>
  </si>
  <si>
    <t>Обучение по охране труда</t>
  </si>
  <si>
    <t>Пож. техн. минимум</t>
  </si>
  <si>
    <t>Обучение по гражданской обороне</t>
  </si>
  <si>
    <t>Замеры искусственного освещения</t>
  </si>
  <si>
    <t>ИП Доценко дератизационные работы</t>
  </si>
  <si>
    <t>Налог на имущество</t>
  </si>
  <si>
    <t>Код видов расходов 612</t>
  </si>
  <si>
    <t>Решение суда, представление прокуратуры</t>
  </si>
  <si>
    <t>Пожарная безопасность</t>
  </si>
  <si>
    <t>Потребность средств на изготовление ПСД, пож. безопасность</t>
  </si>
  <si>
    <t>Потребность средств на изготовление ПСД, стройконтроль</t>
  </si>
  <si>
    <t>3. Расчет (обоснование) расходов на закупку товаров, работ услуг (строка 260)</t>
  </si>
  <si>
    <t>3.8. Расчет (обоснование) расходов на оплату работ, услуг по обслуживанию имущества</t>
  </si>
  <si>
    <t>3.6. Расчет (обоснование) расходов на приобритение основных средств</t>
  </si>
  <si>
    <t>3.7. Расчет (обоснование) расходов на приобритение расходных материалов</t>
  </si>
  <si>
    <t>Налог на землю</t>
  </si>
  <si>
    <t>Плата за негативное воздействие на окружающую среду</t>
  </si>
  <si>
    <t>Питание</t>
  </si>
  <si>
    <t>Медикаменты, аптечки</t>
  </si>
  <si>
    <t>Материалы для ремонта</t>
  </si>
  <si>
    <t>Хозяйственные и моющие средства</t>
  </si>
  <si>
    <t>Канцелярские товары</t>
  </si>
  <si>
    <t>Картриджи</t>
  </si>
  <si>
    <t>Огнетушители</t>
  </si>
  <si>
    <t>Бытовая техника</t>
  </si>
  <si>
    <t>Мебель</t>
  </si>
  <si>
    <t>Контейнеры для мусора</t>
  </si>
  <si>
    <t>Оргтехника</t>
  </si>
  <si>
    <t>Кухонное оборудование</t>
  </si>
  <si>
    <t>Заработная плата</t>
  </si>
  <si>
    <t>руб</t>
  </si>
  <si>
    <t>краевой бюджет</t>
  </si>
  <si>
    <t>Страховые взносы в Федеральный фонд обязательного медицинского страхования, 5,1%</t>
  </si>
  <si>
    <t>* расчеты произведены согласно постановлению № 475 от 11 мая 2011 года "О предоставлении мер социальной поддержки педагогическим работникам образовательных учреждений, проживающим и работающим в сельской местности, рабочих поселках (поселках городского типа) Краснодарского края, по оплате жилых помещений, отопления и освещения.</t>
  </si>
  <si>
    <t>Меры соц. поддержки</t>
  </si>
  <si>
    <t>3.8. Расчет (обоснование) расходов на иные цели (меры соц. поддержки)</t>
  </si>
  <si>
    <t>* согласно плану ФХД информация о выделении средств муниципального бюджета на выполнение мероприятий по отрасли образования муниципального образования Щербиновский район (капитальный и текущий ремонт), согласована с заместителем главы муниципального образования Щербиновский район А. Н. Ефремовым.</t>
  </si>
  <si>
    <t>образования Щербиновский район</t>
  </si>
  <si>
    <t>О.П. Приставка</t>
  </si>
  <si>
    <t>МБДОУ детский сад № 16 село Николаевна</t>
  </si>
  <si>
    <t>рубли</t>
  </si>
  <si>
    <t>Водоснабжение</t>
  </si>
  <si>
    <t>3.6. Расчет (обоснование) расходов на приобретение основных средств</t>
  </si>
  <si>
    <t>3.7. Расчет (обоснование) расходов на приобретение расходных материалов</t>
  </si>
  <si>
    <t>О.П.Приставка</t>
  </si>
  <si>
    <t>Курсы повышения квалификации</t>
  </si>
  <si>
    <t>Защита персональных данных</t>
  </si>
  <si>
    <t>Приобретение игрового оборудования, оргтехники</t>
  </si>
  <si>
    <t>Увеличение стоимости материальных запасов</t>
  </si>
  <si>
    <t>краевой</t>
  </si>
  <si>
    <t>Меры социальной поддержки специалистов села</t>
  </si>
  <si>
    <t>1.1 Расчет (обоснование) расходов на оплату работ, услуг по обслуживанию имущества</t>
  </si>
  <si>
    <t>МБДОУ детский сад  № 16  село Николаевка</t>
  </si>
  <si>
    <t>1.1  Расчет (обоснование) расходов на иные цели (меры соц.поддержки).</t>
  </si>
  <si>
    <t>Подготовка к новому учебному году ( побелка потолков и стен кабинетов)</t>
  </si>
  <si>
    <t>Обращение с ТКО</t>
  </si>
  <si>
    <t>заправка картриджа</t>
  </si>
  <si>
    <t>Услуги связи (услуги экстренных оперативных служб, ПАО Мегафон)</t>
  </si>
  <si>
    <t>Услуги связи (услуги экстренных оперативных служб, ПАО МТС)</t>
  </si>
  <si>
    <t xml:space="preserve">Исполняющий обязанности заведующего </t>
  </si>
  <si>
    <t>О.Н. Пидоря</t>
  </si>
  <si>
    <t>Теплоснабжение,Г/кал</t>
  </si>
  <si>
    <t>Энергоснабжение,кВт. Час</t>
  </si>
  <si>
    <t>Капитальный ремонт и текущий ремонт</t>
  </si>
  <si>
    <t>Профилактика терроризма и экстремизма</t>
  </si>
  <si>
    <t xml:space="preserve">(обоснования) к  плану финансово-хозяйственной деятельности </t>
  </si>
  <si>
    <t xml:space="preserve">(обоснования) к плану финансово-хозяйственной деятельности </t>
  </si>
  <si>
    <t>Кредиторская задолженность за 2021 год</t>
  </si>
  <si>
    <t>услуги измерения в электроустановках</t>
  </si>
  <si>
    <t>Пособия за первые три дня временной нетрудоспособности за счет средств работодателя ,пособия до 3-х лет</t>
  </si>
  <si>
    <t>МБДОУ детский сад  № 16  село Николаевка на 2023 год</t>
  </si>
  <si>
    <t>Услуги связи</t>
  </si>
  <si>
    <t>МБДОУ  детский  сад № 16 село Николаевка  на 2023 год</t>
  </si>
  <si>
    <t>ТО систем передачи тревожных сообщений в систему обеспечения вызова экстренных оперативных служб</t>
  </si>
  <si>
    <t>Пантера тех.обслуживание АПС и СОУЭ</t>
  </si>
  <si>
    <t xml:space="preserve"> тех.обслуж. радиоканального оборудования </t>
  </si>
  <si>
    <t>ИП Доценко дез.работы</t>
  </si>
  <si>
    <t>поверка весов и теплосчетчиков</t>
  </si>
  <si>
    <t>Определение искусственной освещенности,иследование питьевой воды</t>
  </si>
  <si>
    <t>санминимум</t>
  </si>
  <si>
    <t>Пантера ПЦО</t>
  </si>
  <si>
    <t xml:space="preserve">услуги по охране объекта </t>
  </si>
  <si>
    <t>пожарная охрана радиоканального оборудования (600 руб в месяц, 1 полугод)</t>
  </si>
  <si>
    <t>СИКЦ за негативное воздействие(декларация)</t>
  </si>
  <si>
    <t>составление отчетов по форме 2-ТП</t>
  </si>
  <si>
    <t>платные медицинские услуги</t>
  </si>
  <si>
    <t>Психиатрическое освидетельствование</t>
  </si>
  <si>
    <t>специальная оценка условий труда</t>
  </si>
  <si>
    <t>суточные (командировочные)</t>
  </si>
  <si>
    <t>водонагреватель</t>
  </si>
  <si>
    <t>сплитсистема</t>
  </si>
  <si>
    <t>морозильная камера</t>
  </si>
  <si>
    <t>Триммер, шуруповерт, перфоратор, дрель, газонокосилка</t>
  </si>
  <si>
    <t>весы</t>
  </si>
  <si>
    <t xml:space="preserve">Продукты питания </t>
  </si>
  <si>
    <t xml:space="preserve">Мягкий инвентарь </t>
  </si>
  <si>
    <t xml:space="preserve"> Расчет (обоснование) расходов на 2023 год.</t>
  </si>
  <si>
    <t>нержавеющая посуда</t>
  </si>
  <si>
    <t>ГСМ</t>
  </si>
  <si>
    <t>хоз средства</t>
  </si>
  <si>
    <t>дез средства</t>
  </si>
  <si>
    <t>Противопожарная безопастность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</si>
</sst>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Times New Roman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7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0" xfId="0" applyAlignment="1">
      <alignment horizontal="left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/>
    <xf numFmtId="16" fontId="0" fillId="0" borderId="1" xfId="0" applyNumberFormat="1" applyFill="1" applyBorder="1" applyAlignment="1">
      <alignment horizontal="center" vertical="center"/>
    </xf>
    <xf numFmtId="0" fontId="3" fillId="0" borderId="0" xfId="0" applyFont="1" applyFill="1"/>
    <xf numFmtId="0" fontId="0" fillId="0" borderId="0" xfId="0" applyFill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horizontal="left"/>
    </xf>
    <xf numFmtId="0" fontId="0" fillId="0" borderId="2" xfId="0" applyFill="1" applyBorder="1"/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left" wrapText="1"/>
    </xf>
    <xf numFmtId="4" fontId="4" fillId="0" borderId="7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ill="1" applyBorder="1" applyAlignment="1">
      <alignment horizontal="center" vertical="center"/>
    </xf>
    <xf numFmtId="2" fontId="0" fillId="0" borderId="7" xfId="0" applyNumberFormat="1" applyBorder="1"/>
    <xf numFmtId="0" fontId="0" fillId="0" borderId="7" xfId="0" applyBorder="1"/>
    <xf numFmtId="0" fontId="0" fillId="3" borderId="1" xfId="0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4" fontId="6" fillId="3" borderId="0" xfId="0" applyNumberFormat="1" applyFont="1" applyFill="1"/>
    <xf numFmtId="0" fontId="0" fillId="0" borderId="1" xfId="0" applyBorder="1" applyAlignment="1">
      <alignment horizontal="left" vertical="center" wrapText="1"/>
    </xf>
    <xf numFmtId="0" fontId="0" fillId="0" borderId="1" xfId="0" applyNumberFormat="1" applyBorder="1" applyAlignment="1">
      <alignment horizontal="left" vertical="center" wrapText="1"/>
    </xf>
    <xf numFmtId="0" fontId="0" fillId="0" borderId="0" xfId="0" applyBorder="1"/>
    <xf numFmtId="1" fontId="0" fillId="0" borderId="1" xfId="0" applyNumberFormat="1" applyFill="1" applyBorder="1" applyAlignment="1">
      <alignment horizontal="center" vertical="center"/>
    </xf>
    <xf numFmtId="4" fontId="6" fillId="0" borderId="0" xfId="0" applyNumberFormat="1" applyFont="1"/>
    <xf numFmtId="0" fontId="0" fillId="3" borderId="1" xfId="0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4" fontId="7" fillId="0" borderId="0" xfId="0" applyNumberFormat="1" applyFont="1"/>
    <xf numFmtId="4" fontId="0" fillId="3" borderId="1" xfId="0" applyNumberForma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0" fillId="3" borderId="8" xfId="1" applyFont="1" applyFill="1" applyBorder="1" applyAlignment="1">
      <alignment wrapText="1"/>
    </xf>
    <xf numFmtId="0" fontId="0" fillId="0" borderId="4" xfId="0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4" fontId="0" fillId="3" borderId="4" xfId="0" applyNumberFormat="1" applyFont="1" applyFill="1" applyBorder="1" applyAlignment="1">
      <alignment horizontal="center" vertical="center"/>
    </xf>
    <xf numFmtId="4" fontId="0" fillId="3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0" fillId="0" borderId="4" xfId="0" applyNumberFormat="1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center" vertical="center"/>
    </xf>
    <xf numFmtId="4" fontId="1" fillId="3" borderId="5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4" fontId="0" fillId="3" borderId="4" xfId="0" applyNumberFormat="1" applyFont="1" applyFill="1" applyBorder="1" applyAlignment="1">
      <alignment horizontal="center" vertical="center" wrapText="1"/>
    </xf>
    <xf numFmtId="4" fontId="0" fillId="3" borderId="5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right" vertical="center" wrapText="1"/>
    </xf>
    <xf numFmtId="4" fontId="0" fillId="0" borderId="4" xfId="0" applyNumberFormat="1" applyFill="1" applyBorder="1" applyAlignment="1">
      <alignment horizontal="center" vertical="center"/>
    </xf>
    <xf numFmtId="4" fontId="0" fillId="0" borderId="5" xfId="0" applyNumberForma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2" fontId="0" fillId="3" borderId="4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4" fontId="0" fillId="0" borderId="4" xfId="0" applyNumberFormat="1" applyFont="1" applyFill="1" applyBorder="1" applyAlignment="1">
      <alignment horizontal="center" vertical="center" wrapText="1"/>
    </xf>
    <xf numFmtId="4" fontId="0" fillId="0" borderId="5" xfId="0" applyNumberFormat="1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54;&#1073;&#1097;&#1072;&#1103;/2023%20&#1075;&#1086;&#1076;/&#1056;&#1072;&#1089;&#1087;&#1088;&#1077;&#1076;&#1077;&#1083;&#1077;&#1085;&#1080;&#1077;%20&#1089;&#1088;&#1077;&#1076;&#1089;&#1090;&#1074;%20&#1085;&#1072;%202023-2025%20&#1075;&#1086;&#1076;&#1099;/&#1089;&#1074;&#1086;&#1076;%20&#1044;&#1054;&#1059;%20&#1085;&#1072;%202023-2025%20&#107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 "/>
      <sheetName val="3"/>
      <sheetName val="4"/>
      <sheetName val="5"/>
      <sheetName val="6"/>
      <sheetName val="7"/>
      <sheetName val="8"/>
      <sheetName val="9"/>
      <sheetName val="10 "/>
      <sheetName val="11"/>
      <sheetName val="12"/>
      <sheetName val="13"/>
      <sheetName val="14"/>
      <sheetName val="16"/>
      <sheetName val="18"/>
      <sheetName val="СВОД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C9">
            <v>366696</v>
          </cell>
          <cell r="D9">
            <v>3508000.36</v>
          </cell>
        </row>
        <row r="16">
          <cell r="D16">
            <v>13302.94</v>
          </cell>
        </row>
        <row r="22">
          <cell r="C22">
            <v>172099.08</v>
          </cell>
        </row>
        <row r="24">
          <cell r="C24">
            <v>190080</v>
          </cell>
        </row>
        <row r="25">
          <cell r="C25">
            <v>47965.32</v>
          </cell>
        </row>
        <row r="26">
          <cell r="C26">
            <v>16065</v>
          </cell>
        </row>
        <row r="28">
          <cell r="C28">
            <v>5632.38</v>
          </cell>
        </row>
        <row r="35">
          <cell r="C35">
            <v>18000</v>
          </cell>
        </row>
        <row r="41">
          <cell r="C41">
            <v>6600</v>
          </cell>
        </row>
        <row r="49">
          <cell r="C49">
            <v>6831</v>
          </cell>
        </row>
        <row r="55">
          <cell r="C55">
            <v>500</v>
          </cell>
        </row>
        <row r="64">
          <cell r="C64">
            <v>4700</v>
          </cell>
        </row>
        <row r="66">
          <cell r="C66">
            <v>4196</v>
          </cell>
        </row>
        <row r="68">
          <cell r="C68">
            <v>325014</v>
          </cell>
        </row>
        <row r="74">
          <cell r="C74">
            <v>9977</v>
          </cell>
          <cell r="D74">
            <v>47334</v>
          </cell>
        </row>
        <row r="83">
          <cell r="C83">
            <v>2232</v>
          </cell>
        </row>
        <row r="87">
          <cell r="D87">
            <v>3892.92</v>
          </cell>
        </row>
        <row r="90">
          <cell r="C90">
            <v>9828</v>
          </cell>
        </row>
        <row r="93">
          <cell r="C93">
            <v>2848</v>
          </cell>
        </row>
        <row r="103">
          <cell r="C103">
            <v>28000</v>
          </cell>
        </row>
        <row r="113">
          <cell r="C113">
            <v>8450</v>
          </cell>
        </row>
        <row r="121">
          <cell r="C121">
            <v>286770</v>
          </cell>
        </row>
        <row r="207">
          <cell r="D207">
            <v>137851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2"/>
  <sheetViews>
    <sheetView view="pageBreakPreview" topLeftCell="A40" zoomScale="80" zoomScaleSheetLayoutView="80" workbookViewId="0">
      <selection activeCell="E162" sqref="E162:F162"/>
    </sheetView>
  </sheetViews>
  <sheetFormatPr defaultRowHeight="15" x14ac:dyDescent="0.25"/>
  <cols>
    <col min="1" max="1" width="12.42578125" customWidth="1"/>
    <col min="2" max="2" width="33.28515625" customWidth="1"/>
    <col min="3" max="3" width="22.28515625" customWidth="1"/>
    <col min="4" max="4" width="21.7109375" customWidth="1"/>
    <col min="5" max="5" width="20.5703125" customWidth="1"/>
    <col min="6" max="6" width="24.42578125" customWidth="1"/>
    <col min="7" max="7" width="10" hidden="1" customWidth="1"/>
    <col min="8" max="9" width="11.42578125" hidden="1" customWidth="1"/>
    <col min="10" max="10" width="13.7109375" bestFit="1" customWidth="1"/>
    <col min="12" max="12" width="12.85546875" bestFit="1" customWidth="1"/>
  </cols>
  <sheetData>
    <row r="1" spans="1:6" x14ac:dyDescent="0.25">
      <c r="A1" s="137" t="s">
        <v>32</v>
      </c>
      <c r="B1" s="137"/>
      <c r="C1" s="137"/>
      <c r="D1" s="137"/>
      <c r="E1" s="137"/>
      <c r="F1" s="137"/>
    </row>
    <row r="2" spans="1:6" x14ac:dyDescent="0.25">
      <c r="A2" s="137" t="s">
        <v>166</v>
      </c>
      <c r="B2" s="137"/>
      <c r="C2" s="137"/>
      <c r="D2" s="137"/>
      <c r="E2" s="137"/>
      <c r="F2" s="137"/>
    </row>
    <row r="3" spans="1:6" x14ac:dyDescent="0.25">
      <c r="A3" s="137" t="s">
        <v>173</v>
      </c>
      <c r="B3" s="137"/>
      <c r="C3" s="137"/>
      <c r="D3" s="137"/>
      <c r="E3" s="137"/>
      <c r="F3" s="137"/>
    </row>
    <row r="4" spans="1:6" x14ac:dyDescent="0.25">
      <c r="A4" s="138"/>
      <c r="B4" s="138"/>
      <c r="C4" s="138"/>
      <c r="D4" s="138"/>
      <c r="E4" s="138"/>
      <c r="F4" s="138"/>
    </row>
    <row r="5" spans="1:6" x14ac:dyDescent="0.25">
      <c r="A5" s="137" t="s">
        <v>33</v>
      </c>
      <c r="B5" s="137"/>
      <c r="C5" s="137"/>
      <c r="D5" s="137"/>
      <c r="E5" s="137"/>
      <c r="F5" s="137"/>
    </row>
    <row r="6" spans="1:6" ht="12" customHeight="1" x14ac:dyDescent="0.25">
      <c r="A6" s="9"/>
      <c r="B6" s="9"/>
      <c r="C6" s="9"/>
      <c r="D6" s="9"/>
      <c r="E6" s="9"/>
      <c r="F6" s="9"/>
    </row>
    <row r="7" spans="1:6" x14ac:dyDescent="0.25">
      <c r="A7" s="12" t="s">
        <v>72</v>
      </c>
      <c r="B7" s="2"/>
      <c r="C7" s="2"/>
      <c r="D7" s="2"/>
      <c r="E7" s="2"/>
      <c r="F7" s="2"/>
    </row>
    <row r="8" spans="1:6" x14ac:dyDescent="0.25">
      <c r="A8" s="10" t="s">
        <v>34</v>
      </c>
      <c r="B8" s="4"/>
      <c r="C8" s="13" t="s">
        <v>71</v>
      </c>
      <c r="D8" s="3"/>
      <c r="E8" s="3"/>
      <c r="F8" s="3"/>
    </row>
    <row r="9" spans="1:6" ht="11.25" customHeight="1" x14ac:dyDescent="0.25">
      <c r="A9" s="1"/>
      <c r="B9" s="1"/>
      <c r="C9" s="1"/>
      <c r="D9" s="1"/>
      <c r="E9" s="1"/>
      <c r="F9" s="1"/>
    </row>
    <row r="10" spans="1:6" x14ac:dyDescent="0.25">
      <c r="A10" s="137" t="s">
        <v>35</v>
      </c>
      <c r="B10" s="137"/>
      <c r="C10" s="137"/>
      <c r="D10" s="137"/>
      <c r="E10" s="137"/>
      <c r="F10" s="137"/>
    </row>
    <row r="11" spans="1:6" ht="9.75" customHeight="1" x14ac:dyDescent="0.25"/>
    <row r="12" spans="1:6" ht="33" customHeight="1" x14ac:dyDescent="0.25">
      <c r="A12" s="6" t="s">
        <v>36</v>
      </c>
      <c r="B12" s="6" t="s">
        <v>0</v>
      </c>
      <c r="C12" s="6" t="s">
        <v>1</v>
      </c>
      <c r="D12" s="139" t="s">
        <v>37</v>
      </c>
      <c r="E12" s="140"/>
      <c r="F12" s="6" t="s">
        <v>38</v>
      </c>
    </row>
    <row r="13" spans="1:6" x14ac:dyDescent="0.25">
      <c r="A13" s="5">
        <v>1</v>
      </c>
      <c r="B13" s="5">
        <v>2</v>
      </c>
      <c r="C13" s="5">
        <v>3</v>
      </c>
      <c r="D13" s="141">
        <v>4</v>
      </c>
      <c r="E13" s="142"/>
      <c r="F13" s="5">
        <v>5</v>
      </c>
    </row>
    <row r="14" spans="1:6" x14ac:dyDescent="0.25">
      <c r="A14" s="7">
        <v>1</v>
      </c>
      <c r="B14" s="8" t="s">
        <v>130</v>
      </c>
      <c r="C14" s="7">
        <v>211</v>
      </c>
      <c r="D14" s="143" t="s">
        <v>141</v>
      </c>
      <c r="E14" s="144"/>
      <c r="F14" s="14">
        <f>'[1]16'!$C$9</f>
        <v>366696</v>
      </c>
    </row>
    <row r="15" spans="1:6" hidden="1" x14ac:dyDescent="0.25">
      <c r="A15" s="7"/>
      <c r="B15" s="8"/>
      <c r="C15" s="7"/>
      <c r="D15" s="145"/>
      <c r="E15" s="146"/>
      <c r="F15" s="14"/>
    </row>
    <row r="16" spans="1:6" x14ac:dyDescent="0.25">
      <c r="A16" s="18"/>
      <c r="B16" s="18" t="s">
        <v>6</v>
      </c>
      <c r="C16" s="63" t="s">
        <v>42</v>
      </c>
      <c r="D16" s="147" t="s">
        <v>42</v>
      </c>
      <c r="E16" s="148"/>
      <c r="F16" s="64">
        <f>SUM(F14:F15)</f>
        <v>366696</v>
      </c>
    </row>
    <row r="17" spans="1:6" x14ac:dyDescent="0.25">
      <c r="A17" s="20"/>
      <c r="B17" s="20"/>
      <c r="C17" s="20"/>
      <c r="D17" s="20"/>
      <c r="E17" s="20"/>
      <c r="F17" s="20"/>
    </row>
    <row r="18" spans="1:6" x14ac:dyDescent="0.25">
      <c r="A18" s="114" t="s">
        <v>2</v>
      </c>
      <c r="B18" s="114"/>
      <c r="C18" s="114"/>
      <c r="D18" s="114"/>
      <c r="E18" s="114"/>
      <c r="F18" s="114"/>
    </row>
    <row r="19" spans="1:6" ht="9.75" customHeight="1" x14ac:dyDescent="0.25">
      <c r="A19" s="20"/>
      <c r="B19" s="20"/>
      <c r="C19" s="20"/>
      <c r="D19" s="20"/>
      <c r="E19" s="20"/>
      <c r="F19" s="20"/>
    </row>
    <row r="20" spans="1:6" ht="46.5" customHeight="1" x14ac:dyDescent="0.25">
      <c r="A20" s="21" t="s">
        <v>36</v>
      </c>
      <c r="B20" s="21" t="s">
        <v>3</v>
      </c>
      <c r="C20" s="21" t="s">
        <v>39</v>
      </c>
      <c r="D20" s="21" t="s">
        <v>40</v>
      </c>
      <c r="E20" s="21" t="s">
        <v>5</v>
      </c>
      <c r="F20" s="21" t="s">
        <v>41</v>
      </c>
    </row>
    <row r="21" spans="1:6" ht="11.25" customHeight="1" x14ac:dyDescent="0.25">
      <c r="A21" s="19">
        <v>1</v>
      </c>
      <c r="B21" s="19">
        <v>2</v>
      </c>
      <c r="C21" s="19">
        <v>3</v>
      </c>
      <c r="D21" s="19">
        <v>4</v>
      </c>
      <c r="E21" s="19">
        <v>5</v>
      </c>
      <c r="F21" s="19">
        <v>6</v>
      </c>
    </row>
    <row r="22" spans="1:6" x14ac:dyDescent="0.25">
      <c r="A22" s="22">
        <v>1</v>
      </c>
      <c r="B22" s="25" t="s">
        <v>70</v>
      </c>
      <c r="C22" s="22">
        <v>100</v>
      </c>
      <c r="D22" s="22">
        <v>4</v>
      </c>
      <c r="E22" s="22">
        <v>1</v>
      </c>
      <c r="F22" s="24">
        <v>100</v>
      </c>
    </row>
    <row r="23" spans="1:6" hidden="1" x14ac:dyDescent="0.25">
      <c r="A23" s="22">
        <v>2</v>
      </c>
      <c r="B23" s="25" t="s">
        <v>73</v>
      </c>
      <c r="C23" s="22">
        <v>1000</v>
      </c>
      <c r="D23" s="22">
        <v>1</v>
      </c>
      <c r="E23" s="22">
        <v>1</v>
      </c>
      <c r="F23" s="24">
        <v>0</v>
      </c>
    </row>
    <row r="24" spans="1:6" x14ac:dyDescent="0.25">
      <c r="A24" s="18"/>
      <c r="B24" s="19" t="s">
        <v>6</v>
      </c>
      <c r="C24" s="19" t="s">
        <v>42</v>
      </c>
      <c r="D24" s="19" t="s">
        <v>42</v>
      </c>
      <c r="E24" s="19" t="s">
        <v>42</v>
      </c>
      <c r="F24" s="64">
        <f>SUM(F22:F23)</f>
        <v>100</v>
      </c>
    </row>
    <row r="25" spans="1:6" ht="8.25" customHeight="1" x14ac:dyDescent="0.25">
      <c r="A25" s="20"/>
      <c r="B25" s="20"/>
      <c r="C25" s="20"/>
      <c r="D25" s="20"/>
      <c r="E25" s="20"/>
      <c r="F25" s="20"/>
    </row>
    <row r="26" spans="1:6" hidden="1" x14ac:dyDescent="0.25">
      <c r="A26" s="114" t="s">
        <v>43</v>
      </c>
      <c r="B26" s="114"/>
      <c r="C26" s="114"/>
      <c r="D26" s="114"/>
      <c r="E26" s="114"/>
      <c r="F26" s="114"/>
    </row>
    <row r="27" spans="1:6" ht="7.5" hidden="1" customHeight="1" x14ac:dyDescent="0.25">
      <c r="A27" s="20"/>
      <c r="B27" s="20"/>
      <c r="C27" s="20"/>
      <c r="D27" s="20"/>
      <c r="E27" s="20"/>
      <c r="F27" s="20"/>
    </row>
    <row r="28" spans="1:6" ht="45" hidden="1" x14ac:dyDescent="0.25">
      <c r="A28" s="21" t="s">
        <v>36</v>
      </c>
      <c r="B28" s="21" t="s">
        <v>3</v>
      </c>
      <c r="C28" s="21" t="s">
        <v>44</v>
      </c>
      <c r="D28" s="21" t="s">
        <v>45</v>
      </c>
      <c r="E28" s="21" t="s">
        <v>5</v>
      </c>
      <c r="F28" s="21" t="s">
        <v>41</v>
      </c>
    </row>
    <row r="29" spans="1:6" ht="12" hidden="1" customHeight="1" x14ac:dyDescent="0.25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</row>
    <row r="30" spans="1:6" ht="29.25" hidden="1" customHeight="1" x14ac:dyDescent="0.25">
      <c r="A30" s="22">
        <v>1</v>
      </c>
      <c r="B30" s="23" t="s">
        <v>74</v>
      </c>
      <c r="C30" s="22">
        <v>1</v>
      </c>
      <c r="D30" s="22"/>
      <c r="E30" s="22"/>
      <c r="F30" s="24">
        <f>C30*D30*E30</f>
        <v>0</v>
      </c>
    </row>
    <row r="31" spans="1:6" hidden="1" x14ac:dyDescent="0.25">
      <c r="A31" s="22"/>
      <c r="B31" s="25"/>
      <c r="C31" s="22"/>
      <c r="D31" s="22"/>
      <c r="E31" s="22"/>
      <c r="F31" s="24">
        <f>C31*D31*E31</f>
        <v>0</v>
      </c>
    </row>
    <row r="32" spans="1:6" hidden="1" x14ac:dyDescent="0.25">
      <c r="A32" s="26"/>
      <c r="B32" s="19" t="s">
        <v>6</v>
      </c>
      <c r="C32" s="19" t="s">
        <v>42</v>
      </c>
      <c r="D32" s="19" t="s">
        <v>42</v>
      </c>
      <c r="E32" s="19" t="s">
        <v>42</v>
      </c>
      <c r="F32" s="64">
        <f>SUM(F30:F31)</f>
        <v>0</v>
      </c>
    </row>
    <row r="33" spans="1:6" ht="10.5" hidden="1" customHeight="1" x14ac:dyDescent="0.25">
      <c r="A33" s="20"/>
      <c r="B33" s="20"/>
      <c r="C33" s="20"/>
      <c r="D33" s="20"/>
      <c r="E33" s="20"/>
      <c r="F33" s="20"/>
    </row>
    <row r="34" spans="1:6" ht="21" customHeight="1" x14ac:dyDescent="0.25">
      <c r="A34" s="114" t="s">
        <v>46</v>
      </c>
      <c r="B34" s="114"/>
      <c r="C34" s="114"/>
      <c r="D34" s="114"/>
      <c r="E34" s="114"/>
      <c r="F34" s="114"/>
    </row>
    <row r="35" spans="1:6" x14ac:dyDescent="0.25">
      <c r="A35" s="114" t="s">
        <v>47</v>
      </c>
      <c r="B35" s="114"/>
      <c r="C35" s="114"/>
      <c r="D35" s="114"/>
      <c r="E35" s="114"/>
      <c r="F35" s="114"/>
    </row>
    <row r="36" spans="1:6" ht="16.5" customHeight="1" x14ac:dyDescent="0.25">
      <c r="A36" s="20"/>
      <c r="B36" s="20"/>
      <c r="C36" s="20"/>
      <c r="D36" s="20"/>
      <c r="E36" s="20"/>
      <c r="F36" s="20"/>
    </row>
    <row r="37" spans="1:6" ht="24" customHeight="1" x14ac:dyDescent="0.25">
      <c r="A37" s="19" t="s">
        <v>36</v>
      </c>
      <c r="B37" s="103" t="s">
        <v>48</v>
      </c>
      <c r="C37" s="149"/>
      <c r="D37" s="149"/>
      <c r="E37" s="104"/>
      <c r="F37" s="19" t="s">
        <v>49</v>
      </c>
    </row>
    <row r="38" spans="1:6" ht="12" customHeight="1" x14ac:dyDescent="0.25">
      <c r="A38" s="19">
        <v>1</v>
      </c>
      <c r="B38" s="147">
        <v>2</v>
      </c>
      <c r="C38" s="150"/>
      <c r="D38" s="150"/>
      <c r="E38" s="148"/>
      <c r="F38" s="19">
        <v>3</v>
      </c>
    </row>
    <row r="39" spans="1:6" x14ac:dyDescent="0.25">
      <c r="A39" s="22">
        <v>1</v>
      </c>
      <c r="B39" s="127" t="s">
        <v>7</v>
      </c>
      <c r="C39" s="128"/>
      <c r="D39" s="128"/>
      <c r="E39" s="129"/>
      <c r="F39" s="24">
        <f>F40</f>
        <v>80673.119999999995</v>
      </c>
    </row>
    <row r="40" spans="1:6" x14ac:dyDescent="0.25">
      <c r="A40" s="22" t="s">
        <v>8</v>
      </c>
      <c r="B40" s="127" t="s">
        <v>9</v>
      </c>
      <c r="C40" s="128"/>
      <c r="D40" s="128"/>
      <c r="E40" s="129"/>
      <c r="F40" s="24">
        <f>F16*0.22</f>
        <v>80673.119999999995</v>
      </c>
    </row>
    <row r="41" spans="1:6" x14ac:dyDescent="0.25">
      <c r="A41" s="22" t="s">
        <v>10</v>
      </c>
      <c r="B41" s="127" t="s">
        <v>11</v>
      </c>
      <c r="C41" s="128"/>
      <c r="D41" s="128"/>
      <c r="E41" s="129"/>
      <c r="F41" s="24">
        <v>0</v>
      </c>
    </row>
    <row r="42" spans="1:6" ht="30.75" customHeight="1" x14ac:dyDescent="0.25">
      <c r="A42" s="22" t="s">
        <v>12</v>
      </c>
      <c r="B42" s="127" t="s">
        <v>50</v>
      </c>
      <c r="C42" s="128"/>
      <c r="D42" s="128"/>
      <c r="E42" s="129"/>
      <c r="F42" s="24">
        <v>0</v>
      </c>
    </row>
    <row r="43" spans="1:6" x14ac:dyDescent="0.25">
      <c r="A43" s="22">
        <v>2</v>
      </c>
      <c r="B43" s="127" t="s">
        <v>13</v>
      </c>
      <c r="C43" s="128"/>
      <c r="D43" s="128"/>
      <c r="E43" s="129"/>
      <c r="F43" s="24">
        <f>F44+F46</f>
        <v>11367.575999999999</v>
      </c>
    </row>
    <row r="44" spans="1:6" ht="31.5" customHeight="1" x14ac:dyDescent="0.25">
      <c r="A44" s="22" t="s">
        <v>14</v>
      </c>
      <c r="B44" s="127" t="s">
        <v>51</v>
      </c>
      <c r="C44" s="128"/>
      <c r="D44" s="128"/>
      <c r="E44" s="129"/>
      <c r="F44" s="24">
        <f>F16*2.9%</f>
        <v>10634.183999999999</v>
      </c>
    </row>
    <row r="45" spans="1:6" ht="33.75" customHeight="1" x14ac:dyDescent="0.25">
      <c r="A45" s="22" t="s">
        <v>15</v>
      </c>
      <c r="B45" s="127" t="s">
        <v>52</v>
      </c>
      <c r="C45" s="128"/>
      <c r="D45" s="128"/>
      <c r="E45" s="129"/>
      <c r="F45" s="24">
        <v>0</v>
      </c>
    </row>
    <row r="46" spans="1:6" ht="31.5" customHeight="1" x14ac:dyDescent="0.25">
      <c r="A46" s="27" t="s">
        <v>16</v>
      </c>
      <c r="B46" s="127" t="s">
        <v>17</v>
      </c>
      <c r="C46" s="128"/>
      <c r="D46" s="128"/>
      <c r="E46" s="129"/>
      <c r="F46" s="24">
        <f>F16*0.2%</f>
        <v>733.39200000000005</v>
      </c>
    </row>
    <row r="47" spans="1:6" ht="32.25" customHeight="1" x14ac:dyDescent="0.25">
      <c r="A47" s="27" t="s">
        <v>18</v>
      </c>
      <c r="B47" s="127" t="s">
        <v>53</v>
      </c>
      <c r="C47" s="128"/>
      <c r="D47" s="128"/>
      <c r="E47" s="129"/>
      <c r="F47" s="24">
        <v>0</v>
      </c>
    </row>
    <row r="48" spans="1:6" ht="31.5" customHeight="1" x14ac:dyDescent="0.25">
      <c r="A48" s="27" t="s">
        <v>19</v>
      </c>
      <c r="B48" s="127" t="s">
        <v>53</v>
      </c>
      <c r="C48" s="128"/>
      <c r="D48" s="128"/>
      <c r="E48" s="129"/>
      <c r="F48" s="24">
        <v>0</v>
      </c>
    </row>
    <row r="49" spans="1:6" ht="24.75" customHeight="1" x14ac:dyDescent="0.25">
      <c r="A49" s="22">
        <v>3</v>
      </c>
      <c r="B49" s="127" t="s">
        <v>54</v>
      </c>
      <c r="C49" s="128"/>
      <c r="D49" s="128"/>
      <c r="E49" s="129"/>
      <c r="F49" s="24">
        <f>F16*5.1%+3.27</f>
        <v>18704.766</v>
      </c>
    </row>
    <row r="50" spans="1:6" x14ac:dyDescent="0.25">
      <c r="A50" s="19"/>
      <c r="B50" s="130" t="s">
        <v>6</v>
      </c>
      <c r="C50" s="131"/>
      <c r="D50" s="131"/>
      <c r="E50" s="132"/>
      <c r="F50" s="64">
        <f>F39+F43+F49</f>
        <v>110745.462</v>
      </c>
    </row>
    <row r="51" spans="1:6" ht="24" hidden="1" customHeight="1" x14ac:dyDescent="0.25">
      <c r="A51" s="28" t="s">
        <v>55</v>
      </c>
      <c r="B51" s="20"/>
      <c r="C51" s="20"/>
      <c r="D51" s="20"/>
      <c r="E51" s="20"/>
      <c r="F51" s="20"/>
    </row>
    <row r="52" spans="1:6" ht="48" customHeight="1" x14ac:dyDescent="0.25">
      <c r="A52" s="151" t="s">
        <v>56</v>
      </c>
      <c r="B52" s="151"/>
      <c r="C52" s="151"/>
      <c r="D52" s="151"/>
      <c r="E52" s="151"/>
      <c r="F52" s="151"/>
    </row>
    <row r="53" spans="1:6" ht="13.5" customHeight="1" x14ac:dyDescent="0.25">
      <c r="A53" s="57"/>
      <c r="B53" s="57"/>
      <c r="C53" s="57"/>
      <c r="D53" s="57"/>
      <c r="E53" s="57"/>
      <c r="F53" s="57"/>
    </row>
    <row r="54" spans="1:6" hidden="1" x14ac:dyDescent="0.25">
      <c r="A54" s="20"/>
      <c r="B54" s="20"/>
      <c r="C54" s="20"/>
      <c r="D54" s="20"/>
      <c r="E54" s="20"/>
      <c r="F54" s="20"/>
    </row>
    <row r="55" spans="1:6" x14ac:dyDescent="0.25">
      <c r="A55" s="114" t="s">
        <v>20</v>
      </c>
      <c r="B55" s="114"/>
      <c r="C55" s="114"/>
      <c r="D55" s="114"/>
      <c r="E55" s="114"/>
      <c r="F55" s="114"/>
    </row>
    <row r="56" spans="1:6" x14ac:dyDescent="0.25">
      <c r="A56" s="29" t="s">
        <v>72</v>
      </c>
      <c r="B56" s="30"/>
      <c r="C56" s="30"/>
      <c r="D56" s="30"/>
      <c r="E56" s="30"/>
      <c r="F56" s="30"/>
    </row>
    <row r="57" spans="1:6" x14ac:dyDescent="0.25">
      <c r="A57" s="29" t="s">
        <v>34</v>
      </c>
      <c r="B57" s="31"/>
      <c r="C57" s="32" t="s">
        <v>71</v>
      </c>
      <c r="D57" s="33"/>
      <c r="E57" s="33"/>
      <c r="F57" s="33"/>
    </row>
    <row r="58" spans="1:6" ht="9" customHeight="1" x14ac:dyDescent="0.25">
      <c r="A58" s="20"/>
      <c r="B58" s="20"/>
      <c r="C58" s="20"/>
      <c r="D58" s="20"/>
      <c r="E58" s="20"/>
      <c r="F58" s="20"/>
    </row>
    <row r="59" spans="1:6" ht="60" x14ac:dyDescent="0.25">
      <c r="A59" s="21" t="s">
        <v>36</v>
      </c>
      <c r="B59" s="21" t="s">
        <v>0</v>
      </c>
      <c r="C59" s="21" t="s">
        <v>21</v>
      </c>
      <c r="D59" s="109" t="s">
        <v>57</v>
      </c>
      <c r="E59" s="110"/>
      <c r="F59" s="21" t="s">
        <v>58</v>
      </c>
    </row>
    <row r="60" spans="1:6" ht="27.75" customHeight="1" x14ac:dyDescent="0.25">
      <c r="A60" s="19">
        <v>1</v>
      </c>
      <c r="B60" s="19">
        <v>2</v>
      </c>
      <c r="C60" s="19">
        <v>3</v>
      </c>
      <c r="D60" s="103">
        <v>4</v>
      </c>
      <c r="E60" s="104"/>
      <c r="F60" s="19">
        <v>5</v>
      </c>
    </row>
    <row r="61" spans="1:6" ht="20.25" customHeight="1" x14ac:dyDescent="0.25">
      <c r="A61" s="22">
        <v>1</v>
      </c>
      <c r="B61" s="25" t="s">
        <v>106</v>
      </c>
      <c r="C61" s="24">
        <v>34519</v>
      </c>
      <c r="D61" s="133">
        <v>1.1000000000000001</v>
      </c>
      <c r="E61" s="134"/>
      <c r="F61" s="24">
        <f>'[1]16'!$C$90</f>
        <v>9828</v>
      </c>
    </row>
    <row r="62" spans="1:6" x14ac:dyDescent="0.25">
      <c r="A62" s="22">
        <v>1</v>
      </c>
      <c r="B62" s="25" t="s">
        <v>116</v>
      </c>
      <c r="C62" s="24">
        <v>189866.67</v>
      </c>
      <c r="D62" s="133">
        <v>1.5</v>
      </c>
      <c r="E62" s="134"/>
      <c r="F62" s="89">
        <f>'[1]16'!$C$93</f>
        <v>2848</v>
      </c>
    </row>
    <row r="63" spans="1:6" ht="35.25" hidden="1" customHeight="1" x14ac:dyDescent="0.25">
      <c r="A63" s="22">
        <v>2</v>
      </c>
      <c r="B63" s="23" t="s">
        <v>117</v>
      </c>
      <c r="C63" s="24">
        <v>1</v>
      </c>
      <c r="D63" s="133">
        <v>1</v>
      </c>
      <c r="E63" s="134"/>
      <c r="F63" s="24"/>
    </row>
    <row r="64" spans="1:6" s="16" customFormat="1" x14ac:dyDescent="0.25">
      <c r="A64" s="18"/>
      <c r="B64" s="18" t="s">
        <v>6</v>
      </c>
      <c r="C64" s="18"/>
      <c r="D64" s="135"/>
      <c r="E64" s="136"/>
      <c r="F64" s="64">
        <f>SUM(F61:F63)</f>
        <v>12676</v>
      </c>
    </row>
    <row r="65" spans="1:6" x14ac:dyDescent="0.25">
      <c r="A65" s="20"/>
      <c r="B65" s="20"/>
      <c r="C65" s="20"/>
      <c r="D65" s="20"/>
      <c r="E65" s="20"/>
      <c r="F65" s="20"/>
    </row>
    <row r="66" spans="1:6" x14ac:dyDescent="0.25">
      <c r="A66" s="114" t="s">
        <v>112</v>
      </c>
      <c r="B66" s="114"/>
      <c r="C66" s="114"/>
      <c r="D66" s="114"/>
      <c r="E66" s="114"/>
      <c r="F66" s="114"/>
    </row>
    <row r="67" spans="1:6" x14ac:dyDescent="0.25">
      <c r="A67" s="29" t="s">
        <v>72</v>
      </c>
      <c r="B67" s="30"/>
      <c r="C67" s="30"/>
      <c r="D67" s="30"/>
      <c r="E67" s="30"/>
      <c r="F67" s="30"/>
    </row>
    <row r="68" spans="1:6" x14ac:dyDescent="0.25">
      <c r="A68" s="29" t="s">
        <v>34</v>
      </c>
      <c r="B68" s="31"/>
      <c r="C68" s="32" t="s">
        <v>71</v>
      </c>
      <c r="D68" s="33"/>
      <c r="E68" s="33"/>
      <c r="F68" s="33"/>
    </row>
    <row r="69" spans="1:6" ht="11.25" customHeight="1" x14ac:dyDescent="0.25">
      <c r="A69" s="29"/>
      <c r="B69" s="31"/>
      <c r="C69" s="31"/>
      <c r="D69" s="31"/>
      <c r="E69" s="31"/>
      <c r="F69" s="31"/>
    </row>
    <row r="70" spans="1:6" x14ac:dyDescent="0.25">
      <c r="A70" s="114" t="s">
        <v>22</v>
      </c>
      <c r="B70" s="114"/>
      <c r="C70" s="114"/>
      <c r="D70" s="114"/>
      <c r="E70" s="114"/>
      <c r="F70" s="114"/>
    </row>
    <row r="71" spans="1:6" ht="12.75" customHeight="1" x14ac:dyDescent="0.25">
      <c r="A71" s="20"/>
      <c r="B71" s="20"/>
      <c r="C71" s="20"/>
      <c r="D71" s="20"/>
      <c r="E71" s="20"/>
      <c r="F71" s="20"/>
    </row>
    <row r="72" spans="1:6" ht="46.5" customHeight="1" x14ac:dyDescent="0.25">
      <c r="A72" s="21" t="s">
        <v>36</v>
      </c>
      <c r="B72" s="21" t="s">
        <v>3</v>
      </c>
      <c r="C72" s="21" t="s">
        <v>59</v>
      </c>
      <c r="D72" s="21" t="s">
        <v>60</v>
      </c>
      <c r="E72" s="21" t="s">
        <v>61</v>
      </c>
      <c r="F72" s="21" t="s">
        <v>41</v>
      </c>
    </row>
    <row r="73" spans="1:6" ht="11.25" customHeight="1" x14ac:dyDescent="0.25">
      <c r="A73" s="19">
        <v>1</v>
      </c>
      <c r="B73" s="19">
        <v>2</v>
      </c>
      <c r="C73" s="19">
        <v>3</v>
      </c>
      <c r="D73" s="19">
        <v>4</v>
      </c>
      <c r="E73" s="19">
        <v>5</v>
      </c>
      <c r="F73" s="19">
        <v>6</v>
      </c>
    </row>
    <row r="74" spans="1:6" ht="33.75" customHeight="1" x14ac:dyDescent="0.25">
      <c r="A74" s="85">
        <v>1</v>
      </c>
      <c r="B74" s="77" t="s">
        <v>158</v>
      </c>
      <c r="C74" s="85">
        <v>1</v>
      </c>
      <c r="D74" s="86">
        <v>12</v>
      </c>
      <c r="E74" s="85">
        <v>65</v>
      </c>
      <c r="F74" s="87">
        <f>C74*D74*E74</f>
        <v>780</v>
      </c>
    </row>
    <row r="75" spans="1:6" ht="30.75" customHeight="1" x14ac:dyDescent="0.25">
      <c r="A75" s="85">
        <v>2</v>
      </c>
      <c r="B75" s="77" t="s">
        <v>159</v>
      </c>
      <c r="C75" s="85">
        <v>1</v>
      </c>
      <c r="D75" s="85">
        <v>12</v>
      </c>
      <c r="E75" s="87">
        <v>62</v>
      </c>
      <c r="F75" s="87">
        <f>C75*D75*E75+1</f>
        <v>745</v>
      </c>
    </row>
    <row r="76" spans="1:6" hidden="1" x14ac:dyDescent="0.25">
      <c r="A76" s="22"/>
      <c r="B76" s="25"/>
      <c r="C76" s="22"/>
      <c r="D76" s="22"/>
      <c r="E76" s="24"/>
      <c r="F76" s="24">
        <f>C76*D76*E76</f>
        <v>0</v>
      </c>
    </row>
    <row r="77" spans="1:6" x14ac:dyDescent="0.25">
      <c r="A77" s="26"/>
      <c r="B77" s="19" t="s">
        <v>6</v>
      </c>
      <c r="C77" s="19" t="s">
        <v>42</v>
      </c>
      <c r="D77" s="19" t="s">
        <v>42</v>
      </c>
      <c r="E77" s="19" t="s">
        <v>42</v>
      </c>
      <c r="F77" s="64">
        <f>SUM(F74:F76)</f>
        <v>1525</v>
      </c>
    </row>
    <row r="78" spans="1:6" x14ac:dyDescent="0.25">
      <c r="A78" s="20"/>
      <c r="B78" s="20"/>
      <c r="C78" s="20"/>
      <c r="D78" s="20"/>
      <c r="E78" s="20"/>
      <c r="F78" s="20"/>
    </row>
    <row r="79" spans="1:6" x14ac:dyDescent="0.25">
      <c r="A79" s="114" t="s">
        <v>23</v>
      </c>
      <c r="B79" s="114"/>
      <c r="C79" s="114"/>
      <c r="D79" s="114"/>
      <c r="E79" s="114"/>
      <c r="F79" s="114"/>
    </row>
    <row r="80" spans="1:6" ht="12.75" customHeight="1" x14ac:dyDescent="0.25">
      <c r="A80" s="20"/>
      <c r="B80" s="20"/>
      <c r="C80" s="20"/>
      <c r="D80" s="20"/>
      <c r="E80" s="20"/>
      <c r="F80" s="20"/>
    </row>
    <row r="81" spans="1:8" ht="46.5" customHeight="1" x14ac:dyDescent="0.25">
      <c r="A81" s="21" t="s">
        <v>36</v>
      </c>
      <c r="B81" s="21" t="s">
        <v>0</v>
      </c>
      <c r="C81" s="21" t="s">
        <v>62</v>
      </c>
      <c r="D81" s="21" t="s">
        <v>24</v>
      </c>
      <c r="E81" s="21" t="s">
        <v>25</v>
      </c>
      <c r="F81" s="21" t="s">
        <v>41</v>
      </c>
    </row>
    <row r="82" spans="1:8" ht="11.25" customHeight="1" x14ac:dyDescent="0.25">
      <c r="A82" s="19">
        <v>1</v>
      </c>
      <c r="B82" s="19">
        <v>2</v>
      </c>
      <c r="C82" s="19">
        <v>3</v>
      </c>
      <c r="D82" s="19">
        <v>4</v>
      </c>
      <c r="E82" s="19">
        <v>5</v>
      </c>
      <c r="F82" s="19">
        <v>6</v>
      </c>
    </row>
    <row r="83" spans="1:8" ht="13.5" customHeight="1" x14ac:dyDescent="0.25">
      <c r="A83" s="36">
        <v>1</v>
      </c>
      <c r="B83" s="25" t="s">
        <v>162</v>
      </c>
      <c r="C83" s="73">
        <v>92</v>
      </c>
      <c r="D83" s="38">
        <f>F83/C83</f>
        <v>1870.6421739130433</v>
      </c>
      <c r="E83" s="39">
        <v>1</v>
      </c>
      <c r="F83" s="90">
        <f>'[1]16'!$C$22</f>
        <v>172099.08</v>
      </c>
      <c r="G83" s="72">
        <v>212194.12</v>
      </c>
      <c r="H83">
        <f>G83/D83</f>
        <v>113.43383729883972</v>
      </c>
    </row>
    <row r="84" spans="1:8" ht="11.25" customHeight="1" x14ac:dyDescent="0.25">
      <c r="A84" s="36">
        <v>2</v>
      </c>
      <c r="B84" s="25" t="s">
        <v>163</v>
      </c>
      <c r="C84" s="73">
        <v>27.9</v>
      </c>
      <c r="D84" s="38">
        <f>F84/C84</f>
        <v>6812.9032258064517</v>
      </c>
      <c r="E84" s="39">
        <v>1</v>
      </c>
      <c r="F84" s="90">
        <f>'[1]16'!$C$24</f>
        <v>190080</v>
      </c>
      <c r="G84" s="75">
        <v>254820</v>
      </c>
      <c r="H84">
        <f>G84/D84</f>
        <v>37.402556818181814</v>
      </c>
    </row>
    <row r="85" spans="1:8" x14ac:dyDescent="0.25">
      <c r="A85" s="36">
        <v>3</v>
      </c>
      <c r="B85" s="25" t="s">
        <v>142</v>
      </c>
      <c r="C85" s="74">
        <v>684</v>
      </c>
      <c r="D85" s="38">
        <f>F85/C85</f>
        <v>70.124736842105264</v>
      </c>
      <c r="E85" s="22">
        <v>1</v>
      </c>
      <c r="F85" s="89">
        <f>'[1]16'!$C$25</f>
        <v>47965.32</v>
      </c>
      <c r="G85" s="76">
        <v>38162.89</v>
      </c>
      <c r="H85">
        <f>G85/D85</f>
        <v>544.21437738766258</v>
      </c>
    </row>
    <row r="86" spans="1:8" x14ac:dyDescent="0.25">
      <c r="A86" s="36">
        <v>4</v>
      </c>
      <c r="B86" s="25" t="s">
        <v>81</v>
      </c>
      <c r="C86" s="74">
        <v>284.39999999999998</v>
      </c>
      <c r="D86" s="38">
        <f>F86/C86</f>
        <v>56.4873417721519</v>
      </c>
      <c r="E86" s="22">
        <v>1</v>
      </c>
      <c r="F86" s="89">
        <f>'[1]16'!$C$26</f>
        <v>16065</v>
      </c>
      <c r="G86" s="76">
        <v>121252.5</v>
      </c>
      <c r="H86">
        <f>G86/D86</f>
        <v>2146.542857142857</v>
      </c>
    </row>
    <row r="87" spans="1:8" x14ac:dyDescent="0.25">
      <c r="A87" s="36">
        <v>5</v>
      </c>
      <c r="B87" s="25" t="s">
        <v>156</v>
      </c>
      <c r="C87" s="74">
        <v>25.65</v>
      </c>
      <c r="D87" s="38">
        <f>F87/C87</f>
        <v>219.58596491228073</v>
      </c>
      <c r="E87" s="22">
        <v>1</v>
      </c>
      <c r="F87" s="89">
        <f>'[1]16'!$C$28</f>
        <v>5632.38</v>
      </c>
      <c r="G87" s="82"/>
    </row>
    <row r="88" spans="1:8" x14ac:dyDescent="0.25">
      <c r="A88" s="26"/>
      <c r="B88" s="19" t="s">
        <v>6</v>
      </c>
      <c r="C88" s="19" t="s">
        <v>42</v>
      </c>
      <c r="D88" s="19" t="s">
        <v>42</v>
      </c>
      <c r="E88" s="19" t="s">
        <v>42</v>
      </c>
      <c r="F88" s="91">
        <f>F86+F85+F84+F83+F87</f>
        <v>431841.78</v>
      </c>
    </row>
    <row r="89" spans="1:8" x14ac:dyDescent="0.25">
      <c r="A89" s="20"/>
      <c r="B89" s="20"/>
      <c r="C89" s="20"/>
      <c r="D89" s="20"/>
      <c r="E89" s="20"/>
      <c r="F89" s="20"/>
    </row>
    <row r="90" spans="1:8" hidden="1" x14ac:dyDescent="0.25">
      <c r="A90" s="114" t="s">
        <v>26</v>
      </c>
      <c r="B90" s="114"/>
      <c r="C90" s="114"/>
      <c r="D90" s="114"/>
      <c r="E90" s="114"/>
      <c r="F90" s="114"/>
    </row>
    <row r="91" spans="1:8" ht="12.75" hidden="1" customHeight="1" x14ac:dyDescent="0.25">
      <c r="A91" s="20"/>
      <c r="B91" s="20"/>
      <c r="C91" s="20"/>
      <c r="D91" s="20"/>
      <c r="E91" s="20"/>
      <c r="F91" s="20"/>
    </row>
    <row r="92" spans="1:8" ht="46.5" hidden="1" customHeight="1" x14ac:dyDescent="0.25">
      <c r="A92" s="21" t="s">
        <v>36</v>
      </c>
      <c r="B92" s="21" t="s">
        <v>0</v>
      </c>
      <c r="C92" s="21" t="s">
        <v>4</v>
      </c>
      <c r="D92" s="21" t="s">
        <v>63</v>
      </c>
      <c r="E92" s="109" t="s">
        <v>64</v>
      </c>
      <c r="F92" s="110"/>
    </row>
    <row r="93" spans="1:8" ht="11.25" hidden="1" customHeight="1" x14ac:dyDescent="0.25">
      <c r="A93" s="19">
        <v>1</v>
      </c>
      <c r="B93" s="19">
        <v>2</v>
      </c>
      <c r="C93" s="19">
        <v>3</v>
      </c>
      <c r="D93" s="19">
        <v>4</v>
      </c>
      <c r="E93" s="103">
        <v>5</v>
      </c>
      <c r="F93" s="104"/>
    </row>
    <row r="94" spans="1:8" ht="15" hidden="1" customHeight="1" x14ac:dyDescent="0.25">
      <c r="A94" s="22"/>
      <c r="B94" s="25"/>
      <c r="C94" s="22"/>
      <c r="D94" s="22"/>
      <c r="E94" s="121"/>
      <c r="F94" s="122"/>
    </row>
    <row r="95" spans="1:8" ht="15" hidden="1" customHeight="1" x14ac:dyDescent="0.25">
      <c r="A95" s="22"/>
      <c r="B95" s="25"/>
      <c r="C95" s="22"/>
      <c r="D95" s="22"/>
      <c r="E95" s="121"/>
      <c r="F95" s="122"/>
    </row>
    <row r="96" spans="1:8" hidden="1" x14ac:dyDescent="0.25">
      <c r="A96" s="18"/>
      <c r="B96" s="19" t="s">
        <v>6</v>
      </c>
      <c r="C96" s="19" t="s">
        <v>42</v>
      </c>
      <c r="D96" s="19" t="s">
        <v>42</v>
      </c>
      <c r="E96" s="103">
        <f>SUM(E94:F95)</f>
        <v>0</v>
      </c>
      <c r="F96" s="104"/>
    </row>
    <row r="97" spans="1:6" x14ac:dyDescent="0.25">
      <c r="A97" s="20"/>
      <c r="B97" s="20"/>
      <c r="C97" s="20"/>
      <c r="D97" s="20"/>
      <c r="E97" s="20"/>
      <c r="F97" s="20"/>
    </row>
    <row r="98" spans="1:6" x14ac:dyDescent="0.25">
      <c r="A98" s="114" t="s">
        <v>65</v>
      </c>
      <c r="B98" s="114"/>
      <c r="C98" s="114"/>
      <c r="D98" s="114"/>
      <c r="E98" s="114"/>
      <c r="F98" s="114"/>
    </row>
    <row r="99" spans="1:6" ht="12.75" customHeight="1" x14ac:dyDescent="0.25">
      <c r="A99" s="20"/>
      <c r="B99" s="20"/>
      <c r="C99" s="20"/>
      <c r="D99" s="20"/>
      <c r="E99" s="20"/>
      <c r="F99" s="20"/>
    </row>
    <row r="100" spans="1:6" ht="46.5" customHeight="1" x14ac:dyDescent="0.25">
      <c r="A100" s="21" t="s">
        <v>36</v>
      </c>
      <c r="B100" s="21" t="s">
        <v>0</v>
      </c>
      <c r="C100" s="109" t="s">
        <v>27</v>
      </c>
      <c r="D100" s="110"/>
      <c r="E100" s="109" t="s">
        <v>28</v>
      </c>
      <c r="F100" s="110"/>
    </row>
    <row r="101" spans="1:6" ht="11.25" customHeight="1" x14ac:dyDescent="0.25">
      <c r="A101" s="19">
        <v>1</v>
      </c>
      <c r="B101" s="19">
        <v>2</v>
      </c>
      <c r="C101" s="103">
        <v>3</v>
      </c>
      <c r="D101" s="104"/>
      <c r="E101" s="103">
        <v>4</v>
      </c>
      <c r="F101" s="104"/>
    </row>
    <row r="102" spans="1:6" ht="61.5" customHeight="1" x14ac:dyDescent="0.25">
      <c r="A102" s="36">
        <v>1</v>
      </c>
      <c r="B102" s="23" t="s">
        <v>174</v>
      </c>
      <c r="C102" s="99">
        <v>1</v>
      </c>
      <c r="D102" s="100"/>
      <c r="E102" s="107">
        <f>'[1]16'!$C$35</f>
        <v>18000</v>
      </c>
      <c r="F102" s="108"/>
    </row>
    <row r="103" spans="1:6" ht="35.25" customHeight="1" x14ac:dyDescent="0.25">
      <c r="A103" s="36">
        <v>2</v>
      </c>
      <c r="B103" s="23" t="s">
        <v>175</v>
      </c>
      <c r="C103" s="99">
        <v>1</v>
      </c>
      <c r="D103" s="100"/>
      <c r="E103" s="107">
        <v>10200</v>
      </c>
      <c r="F103" s="108"/>
    </row>
    <row r="104" spans="1:6" ht="34.5" customHeight="1" x14ac:dyDescent="0.25">
      <c r="A104" s="36">
        <v>2</v>
      </c>
      <c r="B104" s="23" t="s">
        <v>176</v>
      </c>
      <c r="C104" s="99">
        <v>1</v>
      </c>
      <c r="D104" s="100"/>
      <c r="E104" s="107">
        <v>7200</v>
      </c>
      <c r="F104" s="108"/>
    </row>
    <row r="105" spans="1:6" ht="20.25" customHeight="1" x14ac:dyDescent="0.25">
      <c r="A105" s="36">
        <v>3</v>
      </c>
      <c r="B105" s="23" t="s">
        <v>177</v>
      </c>
      <c r="C105" s="99">
        <v>1</v>
      </c>
      <c r="D105" s="100"/>
      <c r="E105" s="107">
        <f>'[1]16'!$C$41</f>
        <v>6600</v>
      </c>
      <c r="F105" s="100"/>
    </row>
    <row r="106" spans="1:6" ht="33.75" customHeight="1" x14ac:dyDescent="0.25">
      <c r="A106" s="36">
        <v>4</v>
      </c>
      <c r="B106" s="23" t="s">
        <v>169</v>
      </c>
      <c r="C106" s="99">
        <v>1</v>
      </c>
      <c r="D106" s="100"/>
      <c r="E106" s="107">
        <f>'[1]16'!$C$49</f>
        <v>6831</v>
      </c>
      <c r="F106" s="108"/>
    </row>
    <row r="107" spans="1:6" ht="24.75" customHeight="1" x14ac:dyDescent="0.25">
      <c r="A107" s="36">
        <v>5</v>
      </c>
      <c r="B107" s="23" t="s">
        <v>178</v>
      </c>
      <c r="C107" s="99">
        <v>1</v>
      </c>
      <c r="D107" s="100"/>
      <c r="E107" s="107">
        <f>'[1]16'!$C$55</f>
        <v>500</v>
      </c>
      <c r="F107" s="108"/>
    </row>
    <row r="108" spans="1:6" ht="18" hidden="1" customHeight="1" x14ac:dyDescent="0.25">
      <c r="A108" s="36">
        <v>6</v>
      </c>
      <c r="B108" s="23"/>
      <c r="C108" s="99">
        <v>1</v>
      </c>
      <c r="D108" s="100"/>
      <c r="E108" s="107"/>
      <c r="F108" s="108"/>
    </row>
    <row r="109" spans="1:6" ht="32.25" hidden="1" customHeight="1" x14ac:dyDescent="0.25">
      <c r="A109" s="36">
        <v>5</v>
      </c>
      <c r="B109" s="23"/>
      <c r="C109" s="99">
        <v>1</v>
      </c>
      <c r="D109" s="100"/>
      <c r="E109" s="125"/>
      <c r="F109" s="126"/>
    </row>
    <row r="110" spans="1:6" hidden="1" x14ac:dyDescent="0.25">
      <c r="A110" s="36">
        <v>9</v>
      </c>
      <c r="B110" s="25"/>
      <c r="C110" s="99">
        <v>1</v>
      </c>
      <c r="D110" s="100"/>
      <c r="E110" s="107"/>
      <c r="F110" s="108"/>
    </row>
    <row r="111" spans="1:6" x14ac:dyDescent="0.25">
      <c r="A111" s="26"/>
      <c r="B111" s="19" t="s">
        <v>6</v>
      </c>
      <c r="C111" s="103" t="s">
        <v>42</v>
      </c>
      <c r="D111" s="104"/>
      <c r="E111" s="105">
        <f>E110+E109+E108+E107+E106+E105+E104+E103+E102</f>
        <v>49331</v>
      </c>
      <c r="F111" s="104"/>
    </row>
    <row r="112" spans="1:6" x14ac:dyDescent="0.25">
      <c r="A112" s="20"/>
      <c r="B112" s="20"/>
      <c r="C112" s="20"/>
      <c r="D112" s="20"/>
      <c r="E112" s="20"/>
      <c r="F112" s="20"/>
    </row>
    <row r="113" spans="1:6" x14ac:dyDescent="0.25">
      <c r="A113" s="114" t="s">
        <v>66</v>
      </c>
      <c r="B113" s="114"/>
      <c r="C113" s="114"/>
      <c r="D113" s="114"/>
      <c r="E113" s="114"/>
      <c r="F113" s="114"/>
    </row>
    <row r="114" spans="1:6" ht="12.75" customHeight="1" x14ac:dyDescent="0.25">
      <c r="A114" s="20"/>
      <c r="B114" s="20"/>
      <c r="C114" s="20"/>
      <c r="D114" s="20"/>
      <c r="E114" s="20"/>
      <c r="F114" s="20"/>
    </row>
    <row r="115" spans="1:6" ht="46.5" customHeight="1" x14ac:dyDescent="0.25">
      <c r="A115" s="21" t="s">
        <v>36</v>
      </c>
      <c r="B115" s="21" t="s">
        <v>0</v>
      </c>
      <c r="C115" s="109" t="s">
        <v>27</v>
      </c>
      <c r="D115" s="110"/>
      <c r="E115" s="109" t="s">
        <v>28</v>
      </c>
      <c r="F115" s="110"/>
    </row>
    <row r="116" spans="1:6" ht="11.25" customHeight="1" x14ac:dyDescent="0.25">
      <c r="A116" s="19">
        <v>1</v>
      </c>
      <c r="B116" s="19">
        <v>2</v>
      </c>
      <c r="C116" s="103">
        <v>3</v>
      </c>
      <c r="D116" s="104"/>
      <c r="E116" s="103">
        <v>4</v>
      </c>
      <c r="F116" s="104"/>
    </row>
    <row r="117" spans="1:6" ht="48" customHeight="1" x14ac:dyDescent="0.25">
      <c r="A117" s="36">
        <v>1</v>
      </c>
      <c r="B117" s="23" t="s">
        <v>179</v>
      </c>
      <c r="C117" s="99">
        <v>1</v>
      </c>
      <c r="D117" s="100"/>
      <c r="E117" s="101">
        <f>'[1]16'!$C$64</f>
        <v>4700</v>
      </c>
      <c r="F117" s="102"/>
    </row>
    <row r="118" spans="1:6" ht="18.75" customHeight="1" x14ac:dyDescent="0.25">
      <c r="A118" s="36">
        <v>2</v>
      </c>
      <c r="B118" s="23" t="s">
        <v>180</v>
      </c>
      <c r="C118" s="99">
        <v>1</v>
      </c>
      <c r="D118" s="100"/>
      <c r="E118" s="101">
        <f>'[1]16'!$C$66</f>
        <v>4196</v>
      </c>
      <c r="F118" s="102"/>
    </row>
    <row r="119" spans="1:6" ht="20.25" customHeight="1" x14ac:dyDescent="0.25">
      <c r="A119" s="36">
        <v>3</v>
      </c>
      <c r="B119" s="23" t="s">
        <v>181</v>
      </c>
      <c r="C119" s="99">
        <v>1</v>
      </c>
      <c r="D119" s="100"/>
      <c r="E119" s="101">
        <v>27600</v>
      </c>
      <c r="F119" s="102"/>
    </row>
    <row r="120" spans="1:6" ht="16.5" customHeight="1" x14ac:dyDescent="0.25">
      <c r="A120" s="36">
        <v>4</v>
      </c>
      <c r="B120" s="23" t="s">
        <v>182</v>
      </c>
      <c r="C120" s="99">
        <v>1</v>
      </c>
      <c r="D120" s="100"/>
      <c r="E120" s="101">
        <f>'[1]16'!$C$68</f>
        <v>325014</v>
      </c>
      <c r="F120" s="102"/>
    </row>
    <row r="121" spans="1:6" ht="15.75" customHeight="1" x14ac:dyDescent="0.25">
      <c r="A121" s="36">
        <v>5</v>
      </c>
      <c r="B121" s="23" t="s">
        <v>183</v>
      </c>
      <c r="C121" s="99">
        <v>1</v>
      </c>
      <c r="D121" s="100"/>
      <c r="E121" s="101">
        <v>7200</v>
      </c>
      <c r="F121" s="102"/>
    </row>
    <row r="122" spans="1:6" ht="30" x14ac:dyDescent="0.25">
      <c r="A122" s="36">
        <v>6</v>
      </c>
      <c r="B122" s="23" t="s">
        <v>184</v>
      </c>
      <c r="C122" s="99">
        <v>1</v>
      </c>
      <c r="D122" s="100"/>
      <c r="E122" s="101">
        <v>1000</v>
      </c>
      <c r="F122" s="102"/>
    </row>
    <row r="123" spans="1:6" ht="30" x14ac:dyDescent="0.25">
      <c r="A123" s="22">
        <v>7</v>
      </c>
      <c r="B123" s="23" t="s">
        <v>185</v>
      </c>
      <c r="C123" s="99">
        <v>1</v>
      </c>
      <c r="D123" s="100"/>
      <c r="E123" s="101">
        <v>800</v>
      </c>
      <c r="F123" s="102"/>
    </row>
    <row r="124" spans="1:6" ht="23.25" customHeight="1" x14ac:dyDescent="0.25">
      <c r="A124" s="22">
        <v>8</v>
      </c>
      <c r="B124" s="23" t="s">
        <v>186</v>
      </c>
      <c r="C124" s="99">
        <v>1</v>
      </c>
      <c r="D124" s="100"/>
      <c r="E124" s="101">
        <f>'[1]16'!$C$74</f>
        <v>9977</v>
      </c>
      <c r="F124" s="102"/>
    </row>
    <row r="125" spans="1:6" x14ac:dyDescent="0.25">
      <c r="A125" s="22">
        <v>9</v>
      </c>
      <c r="B125" s="23" t="s">
        <v>189</v>
      </c>
      <c r="C125" s="99">
        <v>1</v>
      </c>
      <c r="D125" s="100"/>
      <c r="E125" s="101"/>
      <c r="F125" s="102"/>
    </row>
    <row r="126" spans="1:6" ht="32.25" customHeight="1" x14ac:dyDescent="0.25">
      <c r="A126" s="22">
        <v>10</v>
      </c>
      <c r="B126" s="23" t="s">
        <v>187</v>
      </c>
      <c r="C126" s="99">
        <v>1</v>
      </c>
      <c r="D126" s="100"/>
      <c r="E126" s="101">
        <f>'[1]16'!$C$83</f>
        <v>2232</v>
      </c>
      <c r="F126" s="102"/>
    </row>
    <row r="127" spans="1:6" ht="32.25" customHeight="1" x14ac:dyDescent="0.25">
      <c r="A127" s="22">
        <v>11</v>
      </c>
      <c r="B127" s="23" t="s">
        <v>188</v>
      </c>
      <c r="C127" s="99">
        <v>1</v>
      </c>
      <c r="D127" s="100"/>
      <c r="E127" s="101">
        <v>7200</v>
      </c>
      <c r="F127" s="102"/>
    </row>
    <row r="128" spans="1:6" hidden="1" x14ac:dyDescent="0.25">
      <c r="A128" s="22">
        <v>12</v>
      </c>
      <c r="B128" s="23"/>
      <c r="C128" s="99">
        <v>1</v>
      </c>
      <c r="D128" s="100"/>
      <c r="E128" s="101"/>
      <c r="F128" s="102"/>
    </row>
    <row r="129" spans="1:6" hidden="1" x14ac:dyDescent="0.25">
      <c r="A129" s="22">
        <v>13</v>
      </c>
      <c r="B129" s="23"/>
      <c r="C129" s="99">
        <v>1</v>
      </c>
      <c r="D129" s="100"/>
      <c r="E129" s="101"/>
      <c r="F129" s="102"/>
    </row>
    <row r="130" spans="1:6" hidden="1" x14ac:dyDescent="0.25">
      <c r="A130" s="22">
        <v>9</v>
      </c>
      <c r="B130" s="23"/>
      <c r="C130" s="99">
        <v>1</v>
      </c>
      <c r="D130" s="100"/>
      <c r="E130" s="101"/>
      <c r="F130" s="102"/>
    </row>
    <row r="131" spans="1:6" ht="27" hidden="1" customHeight="1" x14ac:dyDescent="0.25">
      <c r="A131" s="22">
        <v>14</v>
      </c>
      <c r="B131" s="23"/>
      <c r="C131" s="99">
        <v>1</v>
      </c>
      <c r="D131" s="100"/>
      <c r="E131" s="101"/>
      <c r="F131" s="102"/>
    </row>
    <row r="132" spans="1:6" hidden="1" x14ac:dyDescent="0.25">
      <c r="A132" s="22">
        <v>15</v>
      </c>
      <c r="B132" s="23"/>
      <c r="C132" s="99"/>
      <c r="D132" s="100"/>
      <c r="E132" s="152"/>
      <c r="F132" s="153"/>
    </row>
    <row r="133" spans="1:6" hidden="1" x14ac:dyDescent="0.25">
      <c r="A133" s="22">
        <v>15</v>
      </c>
      <c r="B133" s="23"/>
      <c r="C133" s="99">
        <v>1</v>
      </c>
      <c r="D133" s="100"/>
      <c r="E133" s="101"/>
      <c r="F133" s="102"/>
    </row>
    <row r="134" spans="1:6" ht="60.75" hidden="1" customHeight="1" x14ac:dyDescent="0.25">
      <c r="A134" s="22">
        <v>16</v>
      </c>
      <c r="B134" s="78"/>
      <c r="C134" s="99">
        <v>1</v>
      </c>
      <c r="D134" s="100"/>
      <c r="E134" s="101"/>
      <c r="F134" s="102"/>
    </row>
    <row r="135" spans="1:6" ht="60.75" hidden="1" customHeight="1" x14ac:dyDescent="0.25">
      <c r="A135" s="22">
        <v>17</v>
      </c>
      <c r="B135" s="95"/>
      <c r="C135" s="93"/>
      <c r="D135" s="94"/>
      <c r="E135" s="101"/>
      <c r="F135" s="102"/>
    </row>
    <row r="136" spans="1:6" x14ac:dyDescent="0.25">
      <c r="A136" s="26"/>
      <c r="B136" s="19" t="s">
        <v>6</v>
      </c>
      <c r="C136" s="103" t="s">
        <v>42</v>
      </c>
      <c r="D136" s="104"/>
      <c r="E136" s="105">
        <f>SUM(E117:F135)</f>
        <v>389919</v>
      </c>
      <c r="F136" s="106"/>
    </row>
    <row r="137" spans="1:6" ht="12.75" customHeight="1" x14ac:dyDescent="0.25">
      <c r="A137" s="20"/>
      <c r="B137" s="20"/>
      <c r="C137" s="20"/>
      <c r="D137" s="20"/>
      <c r="E137" s="20"/>
      <c r="F137" s="20"/>
    </row>
    <row r="138" spans="1:6" x14ac:dyDescent="0.25">
      <c r="A138" s="114" t="s">
        <v>143</v>
      </c>
      <c r="B138" s="114"/>
      <c r="C138" s="114"/>
      <c r="D138" s="114"/>
      <c r="E138" s="114"/>
      <c r="F138" s="114"/>
    </row>
    <row r="139" spans="1:6" ht="12.75" customHeight="1" x14ac:dyDescent="0.25">
      <c r="A139" s="20"/>
      <c r="B139" s="20"/>
      <c r="C139" s="20"/>
      <c r="D139" s="20"/>
      <c r="E139" s="20"/>
      <c r="F139" s="20"/>
    </row>
    <row r="140" spans="1:6" ht="46.5" customHeight="1" x14ac:dyDescent="0.25">
      <c r="A140" s="21" t="s">
        <v>36</v>
      </c>
      <c r="B140" s="21" t="s">
        <v>0</v>
      </c>
      <c r="C140" s="21" t="s">
        <v>4</v>
      </c>
      <c r="D140" s="21" t="s">
        <v>29</v>
      </c>
      <c r="E140" s="109" t="s">
        <v>67</v>
      </c>
      <c r="F140" s="110"/>
    </row>
    <row r="141" spans="1:6" ht="11.25" customHeight="1" x14ac:dyDescent="0.25">
      <c r="A141" s="19">
        <v>1</v>
      </c>
      <c r="B141" s="19">
        <v>2</v>
      </c>
      <c r="C141" s="19">
        <v>3</v>
      </c>
      <c r="D141" s="19">
        <v>4</v>
      </c>
      <c r="E141" s="103">
        <v>5</v>
      </c>
      <c r="F141" s="104"/>
    </row>
    <row r="142" spans="1:6" x14ac:dyDescent="0.25">
      <c r="A142" s="22">
        <v>1</v>
      </c>
      <c r="B142" s="23" t="s">
        <v>190</v>
      </c>
      <c r="C142" s="22">
        <v>5</v>
      </c>
      <c r="D142" s="24">
        <f>E142/C142</f>
        <v>0</v>
      </c>
      <c r="E142" s="101">
        <f>'[1]16'!$C$99</f>
        <v>0</v>
      </c>
      <c r="F142" s="102"/>
    </row>
    <row r="143" spans="1:6" x14ac:dyDescent="0.25">
      <c r="A143" s="22">
        <v>2</v>
      </c>
      <c r="B143" s="23" t="s">
        <v>191</v>
      </c>
      <c r="C143" s="22">
        <v>1</v>
      </c>
      <c r="D143" s="24">
        <v>7000</v>
      </c>
      <c r="E143" s="101"/>
      <c r="F143" s="102"/>
    </row>
    <row r="144" spans="1:6" ht="17.25" customHeight="1" x14ac:dyDescent="0.25">
      <c r="A144" s="22">
        <v>3</v>
      </c>
      <c r="B144" s="23" t="s">
        <v>192</v>
      </c>
      <c r="C144" s="22">
        <v>2</v>
      </c>
      <c r="D144" s="24">
        <v>15000</v>
      </c>
      <c r="E144" s="101">
        <f>'[1]16'!$C$103</f>
        <v>28000</v>
      </c>
      <c r="F144" s="102"/>
    </row>
    <row r="145" spans="1:6" x14ac:dyDescent="0.25">
      <c r="A145" s="22">
        <v>4</v>
      </c>
      <c r="B145" s="23" t="s">
        <v>198</v>
      </c>
      <c r="C145" s="22">
        <v>1</v>
      </c>
      <c r="D145" s="24"/>
      <c r="E145" s="101">
        <v>5000</v>
      </c>
      <c r="F145" s="102"/>
    </row>
    <row r="146" spans="1:6" ht="45" x14ac:dyDescent="0.25">
      <c r="A146" s="22">
        <v>5</v>
      </c>
      <c r="B146" s="23" t="s">
        <v>193</v>
      </c>
      <c r="C146" s="22">
        <v>2</v>
      </c>
      <c r="D146" s="24"/>
      <c r="E146" s="101">
        <f>'[1]16'!$C$113</f>
        <v>8450</v>
      </c>
      <c r="F146" s="102"/>
    </row>
    <row r="147" spans="1:6" x14ac:dyDescent="0.25">
      <c r="A147" s="22">
        <v>6</v>
      </c>
      <c r="B147" s="23" t="s">
        <v>194</v>
      </c>
      <c r="C147" s="22">
        <v>10</v>
      </c>
      <c r="D147" s="24">
        <f>E147/C147</f>
        <v>0</v>
      </c>
      <c r="E147" s="101">
        <f>'[1]16'!$C$114</f>
        <v>0</v>
      </c>
      <c r="F147" s="102"/>
    </row>
    <row r="148" spans="1:6" x14ac:dyDescent="0.25">
      <c r="A148" s="22">
        <v>7</v>
      </c>
      <c r="B148" s="23" t="s">
        <v>128</v>
      </c>
      <c r="C148" s="22">
        <v>1</v>
      </c>
      <c r="D148" s="24">
        <f>E148</f>
        <v>0</v>
      </c>
      <c r="E148" s="101">
        <f>'[1]16'!$C$116</f>
        <v>0</v>
      </c>
      <c r="F148" s="102"/>
    </row>
    <row r="149" spans="1:6" hidden="1" x14ac:dyDescent="0.25">
      <c r="A149" s="22"/>
      <c r="B149" s="25"/>
      <c r="C149" s="22"/>
      <c r="D149" s="24" t="e">
        <f>E149/C149</f>
        <v>#DIV/0!</v>
      </c>
      <c r="E149" s="101"/>
      <c r="F149" s="102"/>
    </row>
    <row r="150" spans="1:6" x14ac:dyDescent="0.25">
      <c r="A150" s="26"/>
      <c r="B150" s="19" t="s">
        <v>6</v>
      </c>
      <c r="C150" s="19" t="s">
        <v>42</v>
      </c>
      <c r="D150" s="19" t="s">
        <v>42</v>
      </c>
      <c r="E150" s="111">
        <f>SUM(E142:E149)</f>
        <v>41450</v>
      </c>
      <c r="F150" s="112"/>
    </row>
    <row r="151" spans="1:6" x14ac:dyDescent="0.25">
      <c r="A151" s="42"/>
      <c r="B151" s="43"/>
      <c r="C151" s="43"/>
      <c r="D151" s="43"/>
      <c r="E151" s="43"/>
      <c r="F151" s="43"/>
    </row>
    <row r="152" spans="1:6" x14ac:dyDescent="0.25">
      <c r="A152" s="114" t="s">
        <v>144</v>
      </c>
      <c r="B152" s="114"/>
      <c r="C152" s="114"/>
      <c r="D152" s="114"/>
      <c r="E152" s="114"/>
      <c r="F152" s="114"/>
    </row>
    <row r="153" spans="1:6" x14ac:dyDescent="0.25">
      <c r="A153" s="20"/>
      <c r="B153" s="20"/>
      <c r="C153" s="20"/>
      <c r="D153" s="20"/>
      <c r="E153" s="20"/>
      <c r="F153" s="20"/>
    </row>
    <row r="154" spans="1:6" ht="30" x14ac:dyDescent="0.25">
      <c r="A154" s="21" t="s">
        <v>36</v>
      </c>
      <c r="B154" s="21" t="s">
        <v>0</v>
      </c>
      <c r="C154" s="21" t="s">
        <v>4</v>
      </c>
      <c r="D154" s="21" t="s">
        <v>29</v>
      </c>
      <c r="E154" s="109" t="s">
        <v>67</v>
      </c>
      <c r="F154" s="110"/>
    </row>
    <row r="155" spans="1:6" x14ac:dyDescent="0.25">
      <c r="A155" s="19">
        <v>1</v>
      </c>
      <c r="B155" s="19">
        <v>2</v>
      </c>
      <c r="C155" s="19">
        <v>3</v>
      </c>
      <c r="D155" s="19">
        <v>4</v>
      </c>
      <c r="E155" s="103">
        <v>5</v>
      </c>
      <c r="F155" s="104"/>
    </row>
    <row r="156" spans="1:6" x14ac:dyDescent="0.25">
      <c r="A156" s="22">
        <v>1</v>
      </c>
      <c r="B156" s="23" t="s">
        <v>195</v>
      </c>
      <c r="C156" s="22">
        <v>1</v>
      </c>
      <c r="D156" s="24"/>
      <c r="E156" s="101">
        <f>'[1]16'!$C$121</f>
        <v>286770</v>
      </c>
      <c r="F156" s="102"/>
    </row>
    <row r="157" spans="1:6" ht="14.25" customHeight="1" x14ac:dyDescent="0.25">
      <c r="A157" s="22">
        <v>2</v>
      </c>
      <c r="B157" s="23" t="s">
        <v>196</v>
      </c>
      <c r="C157" s="22">
        <v>1</v>
      </c>
      <c r="D157" s="24"/>
      <c r="E157" s="101">
        <v>31325</v>
      </c>
      <c r="F157" s="102"/>
    </row>
    <row r="158" spans="1:6" ht="15" customHeight="1" x14ac:dyDescent="0.25">
      <c r="A158" s="22">
        <v>3</v>
      </c>
      <c r="B158" s="23" t="s">
        <v>199</v>
      </c>
      <c r="C158" s="22">
        <v>1</v>
      </c>
      <c r="D158" s="24"/>
      <c r="E158" s="123">
        <v>182</v>
      </c>
      <c r="F158" s="124"/>
    </row>
    <row r="159" spans="1:6" x14ac:dyDescent="0.25">
      <c r="A159" s="22">
        <v>3</v>
      </c>
      <c r="B159" s="23" t="s">
        <v>200</v>
      </c>
      <c r="C159" s="83">
        <v>1</v>
      </c>
      <c r="D159" s="24"/>
      <c r="E159" s="101">
        <v>3000</v>
      </c>
      <c r="F159" s="102"/>
    </row>
    <row r="160" spans="1:6" x14ac:dyDescent="0.25">
      <c r="A160" s="22">
        <v>4</v>
      </c>
      <c r="B160" s="23" t="s">
        <v>201</v>
      </c>
      <c r="C160" s="22">
        <v>1</v>
      </c>
      <c r="D160" s="24"/>
      <c r="E160" s="101">
        <v>6150</v>
      </c>
      <c r="F160" s="102"/>
    </row>
    <row r="161" spans="1:10" ht="18" hidden="1" customHeight="1" x14ac:dyDescent="0.25">
      <c r="A161" s="22">
        <v>3</v>
      </c>
      <c r="B161" s="25"/>
      <c r="C161" s="83">
        <v>1</v>
      </c>
      <c r="D161" s="24"/>
      <c r="E161" s="101"/>
      <c r="F161" s="102"/>
    </row>
    <row r="162" spans="1:10" x14ac:dyDescent="0.25">
      <c r="A162" s="18"/>
      <c r="B162" s="19" t="s">
        <v>6</v>
      </c>
      <c r="C162" s="19" t="s">
        <v>42</v>
      </c>
      <c r="D162" s="19" t="s">
        <v>42</v>
      </c>
      <c r="E162" s="111">
        <f>SUM(E156:E161)</f>
        <v>327427</v>
      </c>
      <c r="F162" s="112"/>
      <c r="I162" s="60"/>
      <c r="J162" s="84">
        <f>F16+F24+F50+F64+F77+F88+E111+E136+E150+E162</f>
        <v>1731711.2420000001</v>
      </c>
    </row>
    <row r="163" spans="1:10" x14ac:dyDescent="0.25">
      <c r="A163" s="20"/>
      <c r="B163" s="20"/>
      <c r="C163" s="20"/>
      <c r="D163" s="20"/>
      <c r="E163" s="20"/>
      <c r="F163" s="20"/>
    </row>
    <row r="164" spans="1:10" hidden="1" x14ac:dyDescent="0.25">
      <c r="A164" s="114" t="s">
        <v>113</v>
      </c>
      <c r="B164" s="114"/>
      <c r="C164" s="114"/>
      <c r="D164" s="114"/>
      <c r="E164" s="114"/>
      <c r="F164" s="114"/>
    </row>
    <row r="165" spans="1:10" hidden="1" x14ac:dyDescent="0.25">
      <c r="A165" s="29" t="s">
        <v>107</v>
      </c>
      <c r="B165" s="30"/>
      <c r="C165" s="30"/>
      <c r="D165" s="30"/>
      <c r="E165" s="30"/>
      <c r="F165" s="30"/>
      <c r="I165" s="60"/>
    </row>
    <row r="166" spans="1:10" ht="15" hidden="1" customHeight="1" x14ac:dyDescent="0.25">
      <c r="A166" s="29" t="s">
        <v>34</v>
      </c>
      <c r="B166" s="31"/>
      <c r="C166" s="44" t="s">
        <v>71</v>
      </c>
      <c r="D166" s="45"/>
      <c r="E166" s="45"/>
      <c r="F166" s="45"/>
    </row>
    <row r="167" spans="1:10" hidden="1" x14ac:dyDescent="0.25">
      <c r="A167" s="46"/>
      <c r="B167" s="46"/>
      <c r="C167" s="120"/>
      <c r="D167" s="120"/>
      <c r="E167" s="120"/>
      <c r="F167" s="120"/>
    </row>
    <row r="168" spans="1:10" hidden="1" x14ac:dyDescent="0.25">
      <c r="A168" s="21" t="s">
        <v>36</v>
      </c>
      <c r="B168" s="21" t="s">
        <v>0</v>
      </c>
      <c r="C168" s="109" t="s">
        <v>27</v>
      </c>
      <c r="D168" s="110"/>
      <c r="E168" s="109" t="s">
        <v>28</v>
      </c>
      <c r="F168" s="110"/>
    </row>
    <row r="169" spans="1:10" hidden="1" x14ac:dyDescent="0.25">
      <c r="A169" s="19">
        <v>1</v>
      </c>
      <c r="B169" s="19">
        <v>2</v>
      </c>
      <c r="C169" s="103">
        <v>3</v>
      </c>
      <c r="D169" s="104"/>
      <c r="E169" s="103">
        <v>4</v>
      </c>
      <c r="F169" s="104"/>
    </row>
    <row r="170" spans="1:10" ht="30" hidden="1" x14ac:dyDescent="0.25">
      <c r="A170" s="36">
        <v>1</v>
      </c>
      <c r="B170" s="23" t="s">
        <v>108</v>
      </c>
      <c r="C170" s="99"/>
      <c r="D170" s="100"/>
      <c r="E170" s="107"/>
      <c r="F170" s="108"/>
    </row>
    <row r="171" spans="1:10" hidden="1" x14ac:dyDescent="0.25">
      <c r="A171" s="36">
        <v>2</v>
      </c>
      <c r="B171" s="23" t="s">
        <v>109</v>
      </c>
      <c r="C171" s="99"/>
      <c r="D171" s="100"/>
      <c r="E171" s="107"/>
      <c r="F171" s="108"/>
    </row>
    <row r="172" spans="1:10" ht="45" hidden="1" x14ac:dyDescent="0.25">
      <c r="A172" s="36">
        <v>3</v>
      </c>
      <c r="B172" s="23" t="s">
        <v>110</v>
      </c>
      <c r="C172" s="99"/>
      <c r="D172" s="100"/>
      <c r="E172" s="107"/>
      <c r="F172" s="108"/>
    </row>
    <row r="173" spans="1:10" ht="37.5" hidden="1" customHeight="1" x14ac:dyDescent="0.25">
      <c r="A173" s="36">
        <v>4</v>
      </c>
      <c r="B173" s="23" t="s">
        <v>111</v>
      </c>
      <c r="C173" s="99"/>
      <c r="D173" s="100"/>
      <c r="E173" s="107"/>
      <c r="F173" s="108"/>
    </row>
    <row r="174" spans="1:10" hidden="1" x14ac:dyDescent="0.25">
      <c r="A174" s="36">
        <v>5</v>
      </c>
      <c r="B174" s="35"/>
      <c r="C174" s="121"/>
      <c r="D174" s="122"/>
      <c r="E174" s="107"/>
      <c r="F174" s="108"/>
    </row>
    <row r="175" spans="1:10" hidden="1" x14ac:dyDescent="0.25">
      <c r="A175" s="36">
        <v>6</v>
      </c>
      <c r="B175" s="35"/>
      <c r="C175" s="121"/>
      <c r="D175" s="122"/>
      <c r="E175" s="107"/>
      <c r="F175" s="108"/>
    </row>
    <row r="176" spans="1:10" hidden="1" x14ac:dyDescent="0.25">
      <c r="A176" s="36">
        <v>7</v>
      </c>
      <c r="B176" s="35"/>
      <c r="C176" s="121"/>
      <c r="D176" s="122"/>
      <c r="E176" s="107"/>
      <c r="F176" s="108"/>
    </row>
    <row r="177" spans="1:17" hidden="1" x14ac:dyDescent="0.25">
      <c r="A177" s="36">
        <v>8</v>
      </c>
      <c r="B177" s="23"/>
      <c r="C177" s="115"/>
      <c r="D177" s="116"/>
      <c r="E177" s="155"/>
      <c r="F177" s="156"/>
    </row>
    <row r="178" spans="1:17" hidden="1" x14ac:dyDescent="0.25">
      <c r="A178" s="36">
        <v>9</v>
      </c>
      <c r="B178" s="25"/>
      <c r="C178" s="115"/>
      <c r="D178" s="116"/>
      <c r="E178" s="107"/>
      <c r="F178" s="108"/>
    </row>
    <row r="179" spans="1:17" hidden="1" x14ac:dyDescent="0.25">
      <c r="A179" s="26"/>
      <c r="B179" s="19" t="s">
        <v>6</v>
      </c>
      <c r="C179" s="103" t="s">
        <v>42</v>
      </c>
      <c r="D179" s="104"/>
      <c r="E179" s="118">
        <f>E178+E177+E176+E175+E174+E173+E172+E171+E170</f>
        <v>0</v>
      </c>
      <c r="F179" s="119"/>
      <c r="H179" s="60">
        <f>E162+E150+E136+E111+E96+F88+F77+F64+F50+F32+F24+F16</f>
        <v>1731711.2420000001</v>
      </c>
    </row>
    <row r="180" spans="1:17" ht="48" hidden="1" customHeight="1" x14ac:dyDescent="0.25">
      <c r="A180" s="117" t="s">
        <v>137</v>
      </c>
      <c r="B180" s="117"/>
      <c r="C180" s="117"/>
      <c r="D180" s="117"/>
      <c r="E180" s="117"/>
      <c r="F180" s="117"/>
      <c r="H180" s="60">
        <f>H179+E179</f>
        <v>1731711.2420000001</v>
      </c>
    </row>
    <row r="181" spans="1:17" ht="14.25" hidden="1" customHeight="1" x14ac:dyDescent="0.25">
      <c r="A181" s="56" t="s">
        <v>30</v>
      </c>
      <c r="B181" s="56"/>
    </row>
    <row r="182" spans="1:17" hidden="1" x14ac:dyDescent="0.25">
      <c r="A182" s="55" t="s">
        <v>31</v>
      </c>
      <c r="B182" s="55"/>
    </row>
    <row r="183" spans="1:17" hidden="1" x14ac:dyDescent="0.25">
      <c r="A183" s="55" t="s">
        <v>138</v>
      </c>
      <c r="B183" s="55"/>
      <c r="C183" s="11"/>
      <c r="E183" s="113" t="s">
        <v>139</v>
      </c>
      <c r="F183" s="113"/>
    </row>
    <row r="184" spans="1:17" hidden="1" x14ac:dyDescent="0.25">
      <c r="C184" s="62" t="s">
        <v>68</v>
      </c>
      <c r="E184" s="98" t="s">
        <v>69</v>
      </c>
      <c r="F184" s="98"/>
    </row>
    <row r="185" spans="1:17" ht="8.25" customHeight="1" x14ac:dyDescent="0.25"/>
    <row r="186" spans="1:17" hidden="1" x14ac:dyDescent="0.25">
      <c r="A186" s="56"/>
      <c r="B186" s="56"/>
    </row>
    <row r="187" spans="1:17" x14ac:dyDescent="0.25">
      <c r="A187" s="55"/>
      <c r="B187" s="55"/>
      <c r="I187" s="79">
        <f>F16+F24+F50+F64+F88+E111+E136+E150+E162</f>
        <v>1730186.2420000001</v>
      </c>
    </row>
    <row r="188" spans="1:17" x14ac:dyDescent="0.25">
      <c r="A188" s="154" t="s">
        <v>160</v>
      </c>
      <c r="B188" s="154"/>
      <c r="C188" s="11"/>
      <c r="E188" s="113" t="s">
        <v>161</v>
      </c>
      <c r="F188" s="113"/>
    </row>
    <row r="189" spans="1:17" x14ac:dyDescent="0.25">
      <c r="A189" t="s">
        <v>140</v>
      </c>
      <c r="C189" s="62" t="s">
        <v>68</v>
      </c>
      <c r="E189" s="98" t="s">
        <v>69</v>
      </c>
      <c r="F189" s="98"/>
      <c r="Q189" s="60"/>
    </row>
    <row r="199" spans="10:12" x14ac:dyDescent="0.25">
      <c r="J199" s="60"/>
      <c r="L199" s="60">
        <f>E162+E150+E136+E111+F88+F77+F64+F50+F24+F16</f>
        <v>1731711.2420000001</v>
      </c>
    </row>
    <row r="202" spans="10:12" x14ac:dyDescent="0.25">
      <c r="J202" s="60">
        <f>F16+F24+F50+F64+F77+F88+E111+E136+E162+E150</f>
        <v>1731711.2420000001</v>
      </c>
    </row>
  </sheetData>
  <mergeCells count="170">
    <mergeCell ref="C132:D132"/>
    <mergeCell ref="E132:F132"/>
    <mergeCell ref="A188:B188"/>
    <mergeCell ref="E106:F106"/>
    <mergeCell ref="C107:D107"/>
    <mergeCell ref="E107:F107"/>
    <mergeCell ref="C108:D108"/>
    <mergeCell ref="E108:F108"/>
    <mergeCell ref="C116:D116"/>
    <mergeCell ref="E116:F116"/>
    <mergeCell ref="C111:D111"/>
    <mergeCell ref="E111:F111"/>
    <mergeCell ref="A113:F113"/>
    <mergeCell ref="C115:D115"/>
    <mergeCell ref="E115:F115"/>
    <mergeCell ref="C177:D177"/>
    <mergeCell ref="E177:F177"/>
    <mergeCell ref="C171:D171"/>
    <mergeCell ref="E171:F171"/>
    <mergeCell ref="A152:F152"/>
    <mergeCell ref="C118:D118"/>
    <mergeCell ref="E118:F118"/>
    <mergeCell ref="C119:D119"/>
    <mergeCell ref="E119:F119"/>
    <mergeCell ref="C120:D120"/>
    <mergeCell ref="C117:D117"/>
    <mergeCell ref="A10:F10"/>
    <mergeCell ref="A1:F1"/>
    <mergeCell ref="A2:F2"/>
    <mergeCell ref="A3:F3"/>
    <mergeCell ref="A4:F4"/>
    <mergeCell ref="A5:F5"/>
    <mergeCell ref="E103:F103"/>
    <mergeCell ref="C104:D104"/>
    <mergeCell ref="E104:F104"/>
    <mergeCell ref="B39:E39"/>
    <mergeCell ref="D12:E12"/>
    <mergeCell ref="D13:E13"/>
    <mergeCell ref="D14:E14"/>
    <mergeCell ref="D15:E15"/>
    <mergeCell ref="D16:E16"/>
    <mergeCell ref="A18:F18"/>
    <mergeCell ref="A26:F26"/>
    <mergeCell ref="A34:F34"/>
    <mergeCell ref="A35:F35"/>
    <mergeCell ref="B37:E37"/>
    <mergeCell ref="B38:E38"/>
    <mergeCell ref="A52:F52"/>
    <mergeCell ref="B40:E40"/>
    <mergeCell ref="B41:E41"/>
    <mergeCell ref="B42:E42"/>
    <mergeCell ref="B43:E43"/>
    <mergeCell ref="B44:E44"/>
    <mergeCell ref="B45:E45"/>
    <mergeCell ref="B46:E46"/>
    <mergeCell ref="B47:E47"/>
    <mergeCell ref="B48:E48"/>
    <mergeCell ref="B49:E49"/>
    <mergeCell ref="B50:E50"/>
    <mergeCell ref="E94:F94"/>
    <mergeCell ref="E95:F95"/>
    <mergeCell ref="E96:F96"/>
    <mergeCell ref="A98:F98"/>
    <mergeCell ref="C100:D100"/>
    <mergeCell ref="E100:F100"/>
    <mergeCell ref="E93:F93"/>
    <mergeCell ref="A55:F55"/>
    <mergeCell ref="D59:E59"/>
    <mergeCell ref="D60:E60"/>
    <mergeCell ref="D61:E61"/>
    <mergeCell ref="D64:E64"/>
    <mergeCell ref="A66:F66"/>
    <mergeCell ref="A70:F70"/>
    <mergeCell ref="A79:F79"/>
    <mergeCell ref="A90:F90"/>
    <mergeCell ref="E92:F92"/>
    <mergeCell ref="D62:E62"/>
    <mergeCell ref="D63:E63"/>
    <mergeCell ref="C101:D101"/>
    <mergeCell ref="E101:F101"/>
    <mergeCell ref="C109:D109"/>
    <mergeCell ref="E109:F109"/>
    <mergeCell ref="C110:D110"/>
    <mergeCell ref="E110:F110"/>
    <mergeCell ref="C102:D102"/>
    <mergeCell ref="E102:F102"/>
    <mergeCell ref="C103:D103"/>
    <mergeCell ref="C105:D105"/>
    <mergeCell ref="E105:F105"/>
    <mergeCell ref="E117:F117"/>
    <mergeCell ref="C106:D106"/>
    <mergeCell ref="E156:F156"/>
    <mergeCell ref="E159:F159"/>
    <mergeCell ref="E160:F160"/>
    <mergeCell ref="E161:F161"/>
    <mergeCell ref="E175:F175"/>
    <mergeCell ref="C174:D174"/>
    <mergeCell ref="E174:F174"/>
    <mergeCell ref="C170:D170"/>
    <mergeCell ref="E170:F170"/>
    <mergeCell ref="E120:F120"/>
    <mergeCell ref="C122:D122"/>
    <mergeCell ref="E122:F122"/>
    <mergeCell ref="C126:D126"/>
    <mergeCell ref="E126:F126"/>
    <mergeCell ref="C127:D127"/>
    <mergeCell ref="E127:F127"/>
    <mergeCell ref="C129:D129"/>
    <mergeCell ref="E129:F129"/>
    <mergeCell ref="C121:D121"/>
    <mergeCell ref="E121:F121"/>
    <mergeCell ref="E141:F141"/>
    <mergeCell ref="E142:F142"/>
    <mergeCell ref="C133:D133"/>
    <mergeCell ref="E133:F133"/>
    <mergeCell ref="E150:F150"/>
    <mergeCell ref="E183:F183"/>
    <mergeCell ref="C168:D168"/>
    <mergeCell ref="E168:F168"/>
    <mergeCell ref="C169:D169"/>
    <mergeCell ref="C178:D178"/>
    <mergeCell ref="A180:F180"/>
    <mergeCell ref="E178:F178"/>
    <mergeCell ref="C179:D179"/>
    <mergeCell ref="E179:F179"/>
    <mergeCell ref="A164:F164"/>
    <mergeCell ref="C167:D167"/>
    <mergeCell ref="E167:F167"/>
    <mergeCell ref="C175:D175"/>
    <mergeCell ref="C176:D176"/>
    <mergeCell ref="E176:F176"/>
    <mergeCell ref="C172:D172"/>
    <mergeCell ref="C173:D173"/>
    <mergeCell ref="E173:F173"/>
    <mergeCell ref="E158:F158"/>
    <mergeCell ref="E135:F135"/>
    <mergeCell ref="C123:D123"/>
    <mergeCell ref="E123:F123"/>
    <mergeCell ref="C124:D124"/>
    <mergeCell ref="E124:F124"/>
    <mergeCell ref="C128:D128"/>
    <mergeCell ref="E128:F128"/>
    <mergeCell ref="C125:D125"/>
    <mergeCell ref="E125:F125"/>
    <mergeCell ref="C131:D131"/>
    <mergeCell ref="E131:F131"/>
    <mergeCell ref="E189:F189"/>
    <mergeCell ref="C130:D130"/>
    <mergeCell ref="E130:F130"/>
    <mergeCell ref="C134:D134"/>
    <mergeCell ref="E134:F134"/>
    <mergeCell ref="C136:D136"/>
    <mergeCell ref="E136:F136"/>
    <mergeCell ref="E184:F184"/>
    <mergeCell ref="E172:F172"/>
    <mergeCell ref="E143:F143"/>
    <mergeCell ref="E144:F144"/>
    <mergeCell ref="E145:F145"/>
    <mergeCell ref="E146:F146"/>
    <mergeCell ref="E147:F147"/>
    <mergeCell ref="E169:F169"/>
    <mergeCell ref="E154:F154"/>
    <mergeCell ref="E155:F155"/>
    <mergeCell ref="E162:F162"/>
    <mergeCell ref="E157:F157"/>
    <mergeCell ref="E188:F188"/>
    <mergeCell ref="A138:F138"/>
    <mergeCell ref="E140:F140"/>
    <mergeCell ref="E148:F148"/>
    <mergeCell ref="E149:F149"/>
  </mergeCells>
  <printOptions horizontalCentered="1"/>
  <pageMargins left="0.70866141732283472" right="0.51181102362204722" top="0.98425196850393704" bottom="0.39370078740157483" header="0" footer="0"/>
  <pageSetup paperSize="9" scale="49" orientation="portrait" horizontalDpi="180" verticalDpi="180" r:id="rId1"/>
  <rowBreaks count="1" manualBreakCount="1">
    <brk id="88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5"/>
  <sheetViews>
    <sheetView view="pageBreakPreview" topLeftCell="A53" zoomScale="80" zoomScaleSheetLayoutView="80" workbookViewId="0">
      <selection activeCell="J77" sqref="J77"/>
    </sheetView>
  </sheetViews>
  <sheetFormatPr defaultRowHeight="15" x14ac:dyDescent="0.25"/>
  <cols>
    <col min="1" max="1" width="12.42578125" customWidth="1"/>
    <col min="2" max="2" width="33.28515625" customWidth="1"/>
    <col min="3" max="3" width="22.28515625" customWidth="1"/>
    <col min="4" max="4" width="21.7109375" customWidth="1"/>
    <col min="5" max="5" width="20.5703125" customWidth="1"/>
    <col min="6" max="6" width="24.42578125" customWidth="1"/>
    <col min="7" max="7" width="13.7109375" bestFit="1" customWidth="1"/>
    <col min="9" max="9" width="11.42578125" bestFit="1" customWidth="1"/>
    <col min="13" max="13" width="14" bestFit="1" customWidth="1"/>
  </cols>
  <sheetData>
    <row r="1" spans="1:6" x14ac:dyDescent="0.25">
      <c r="A1" s="137" t="s">
        <v>32</v>
      </c>
      <c r="B1" s="137"/>
      <c r="C1" s="137"/>
      <c r="D1" s="137"/>
      <c r="E1" s="137"/>
      <c r="F1" s="137"/>
    </row>
    <row r="2" spans="1:6" x14ac:dyDescent="0.25">
      <c r="A2" s="137" t="s">
        <v>167</v>
      </c>
      <c r="B2" s="137"/>
      <c r="C2" s="137"/>
      <c r="D2" s="137"/>
      <c r="E2" s="137"/>
      <c r="F2" s="137"/>
    </row>
    <row r="3" spans="1:6" x14ac:dyDescent="0.25">
      <c r="A3" s="137" t="s">
        <v>171</v>
      </c>
      <c r="B3" s="137"/>
      <c r="C3" s="137"/>
      <c r="D3" s="137"/>
      <c r="E3" s="137"/>
      <c r="F3" s="137"/>
    </row>
    <row r="4" spans="1:6" x14ac:dyDescent="0.25">
      <c r="A4" s="138"/>
      <c r="B4" s="138"/>
      <c r="C4" s="138"/>
      <c r="D4" s="138"/>
      <c r="E4" s="138"/>
      <c r="F4" s="138"/>
    </row>
    <row r="5" spans="1:6" x14ac:dyDescent="0.25">
      <c r="A5" s="137" t="s">
        <v>33</v>
      </c>
      <c r="B5" s="137"/>
      <c r="C5" s="137"/>
      <c r="D5" s="137"/>
      <c r="E5" s="137"/>
      <c r="F5" s="137"/>
    </row>
    <row r="6" spans="1:6" ht="12" customHeight="1" x14ac:dyDescent="0.25">
      <c r="A6" s="48"/>
      <c r="B6" s="48"/>
      <c r="C6" s="48"/>
      <c r="D6" s="48"/>
      <c r="E6" s="48"/>
      <c r="F6" s="48"/>
    </row>
    <row r="7" spans="1:6" x14ac:dyDescent="0.25">
      <c r="A7" s="47" t="s">
        <v>72</v>
      </c>
      <c r="B7" s="2"/>
      <c r="C7" s="2"/>
      <c r="D7" s="2"/>
      <c r="E7" s="2"/>
      <c r="F7" s="2"/>
    </row>
    <row r="8" spans="1:6" x14ac:dyDescent="0.25">
      <c r="A8" s="47" t="s">
        <v>34</v>
      </c>
      <c r="B8" s="4"/>
      <c r="C8" s="13" t="s">
        <v>132</v>
      </c>
      <c r="D8" s="3"/>
      <c r="E8" s="3"/>
      <c r="F8" s="3"/>
    </row>
    <row r="9" spans="1:6" ht="11.25" customHeight="1" x14ac:dyDescent="0.25">
      <c r="A9" s="1"/>
      <c r="B9" s="1"/>
      <c r="C9" s="1"/>
      <c r="D9" s="1"/>
      <c r="E9" s="1"/>
      <c r="F9" s="1"/>
    </row>
    <row r="10" spans="1:6" x14ac:dyDescent="0.25">
      <c r="A10" s="137" t="s">
        <v>35</v>
      </c>
      <c r="B10" s="137"/>
      <c r="C10" s="137"/>
      <c r="D10" s="137"/>
      <c r="E10" s="137"/>
      <c r="F10" s="137"/>
    </row>
    <row r="11" spans="1:6" ht="9.75" customHeight="1" x14ac:dyDescent="0.25"/>
    <row r="12" spans="1:6" ht="33" customHeight="1" x14ac:dyDescent="0.25">
      <c r="A12" s="6" t="s">
        <v>36</v>
      </c>
      <c r="B12" s="6" t="s">
        <v>0</v>
      </c>
      <c r="C12" s="6" t="s">
        <v>1</v>
      </c>
      <c r="D12" s="139" t="s">
        <v>37</v>
      </c>
      <c r="E12" s="140"/>
      <c r="F12" s="6" t="s">
        <v>38</v>
      </c>
    </row>
    <row r="13" spans="1:6" x14ac:dyDescent="0.25">
      <c r="A13" s="5">
        <v>1</v>
      </c>
      <c r="B13" s="5">
        <v>2</v>
      </c>
      <c r="C13" s="5">
        <v>3</v>
      </c>
      <c r="D13" s="141">
        <v>4</v>
      </c>
      <c r="E13" s="142"/>
      <c r="F13" s="5">
        <v>5</v>
      </c>
    </row>
    <row r="14" spans="1:6" x14ac:dyDescent="0.25">
      <c r="A14" s="7">
        <v>1</v>
      </c>
      <c r="B14" s="8" t="s">
        <v>130</v>
      </c>
      <c r="C14" s="7"/>
      <c r="D14" s="160" t="s">
        <v>131</v>
      </c>
      <c r="E14" s="161"/>
      <c r="F14" s="14">
        <f>'[1]16'!$D$9</f>
        <v>3508000.36</v>
      </c>
    </row>
    <row r="15" spans="1:6" hidden="1" x14ac:dyDescent="0.25">
      <c r="A15" s="7"/>
      <c r="B15" s="8"/>
      <c r="C15" s="7"/>
      <c r="D15" s="145"/>
      <c r="E15" s="146"/>
      <c r="F15" s="14"/>
    </row>
    <row r="16" spans="1:6" x14ac:dyDescent="0.25">
      <c r="A16" s="18"/>
      <c r="B16" s="18" t="s">
        <v>6</v>
      </c>
      <c r="C16" s="63" t="s">
        <v>42</v>
      </c>
      <c r="D16" s="147" t="s">
        <v>42</v>
      </c>
      <c r="E16" s="148"/>
      <c r="F16" s="64">
        <f>SUM(F14:F15)</f>
        <v>3508000.36</v>
      </c>
    </row>
    <row r="17" spans="1:6" x14ac:dyDescent="0.25">
      <c r="A17" s="20"/>
      <c r="B17" s="20"/>
      <c r="C17" s="20"/>
      <c r="D17" s="20"/>
      <c r="E17" s="20"/>
      <c r="F17" s="20"/>
    </row>
    <row r="18" spans="1:6" hidden="1" x14ac:dyDescent="0.25">
      <c r="A18" s="114" t="s">
        <v>2</v>
      </c>
      <c r="B18" s="114"/>
      <c r="C18" s="114"/>
      <c r="D18" s="114"/>
      <c r="E18" s="114"/>
      <c r="F18" s="114"/>
    </row>
    <row r="19" spans="1:6" ht="9.75" hidden="1" customHeight="1" x14ac:dyDescent="0.25">
      <c r="A19" s="20"/>
      <c r="B19" s="20"/>
      <c r="C19" s="20"/>
      <c r="D19" s="20"/>
      <c r="E19" s="20"/>
      <c r="F19" s="20"/>
    </row>
    <row r="20" spans="1:6" ht="46.5" hidden="1" customHeight="1" x14ac:dyDescent="0.25">
      <c r="A20" s="21" t="s">
        <v>36</v>
      </c>
      <c r="B20" s="21" t="s">
        <v>3</v>
      </c>
      <c r="C20" s="21" t="s">
        <v>39</v>
      </c>
      <c r="D20" s="21" t="s">
        <v>40</v>
      </c>
      <c r="E20" s="21" t="s">
        <v>5</v>
      </c>
      <c r="F20" s="21" t="s">
        <v>41</v>
      </c>
    </row>
    <row r="21" spans="1:6" ht="11.25" hidden="1" customHeight="1" x14ac:dyDescent="0.25">
      <c r="A21" s="19">
        <v>1</v>
      </c>
      <c r="B21" s="19">
        <v>2</v>
      </c>
      <c r="C21" s="19">
        <v>3</v>
      </c>
      <c r="D21" s="19">
        <v>4</v>
      </c>
      <c r="E21" s="19">
        <v>5</v>
      </c>
      <c r="F21" s="19">
        <v>6</v>
      </c>
    </row>
    <row r="22" spans="1:6" hidden="1" x14ac:dyDescent="0.25">
      <c r="A22" s="22">
        <v>1</v>
      </c>
      <c r="B22" s="25"/>
      <c r="C22" s="22"/>
      <c r="D22" s="22"/>
      <c r="E22" s="22"/>
      <c r="F22" s="24">
        <f>C22*D22*E22</f>
        <v>0</v>
      </c>
    </row>
    <row r="23" spans="1:6" hidden="1" x14ac:dyDescent="0.25">
      <c r="A23" s="22">
        <v>2</v>
      </c>
      <c r="B23" s="25"/>
      <c r="C23" s="22"/>
      <c r="D23" s="22"/>
      <c r="E23" s="22"/>
      <c r="F23" s="24">
        <f>C23*D23*E23</f>
        <v>0</v>
      </c>
    </row>
    <row r="24" spans="1:6" hidden="1" x14ac:dyDescent="0.25">
      <c r="A24" s="18"/>
      <c r="B24" s="19" t="s">
        <v>6</v>
      </c>
      <c r="C24" s="19" t="s">
        <v>42</v>
      </c>
      <c r="D24" s="19" t="s">
        <v>42</v>
      </c>
      <c r="E24" s="19" t="s">
        <v>42</v>
      </c>
      <c r="F24" s="64">
        <f>SUM(F22:F23)</f>
        <v>0</v>
      </c>
    </row>
    <row r="25" spans="1:6" ht="8.25" hidden="1" customHeight="1" x14ac:dyDescent="0.25">
      <c r="A25" s="20"/>
      <c r="B25" s="20"/>
      <c r="C25" s="20"/>
      <c r="D25" s="20"/>
      <c r="E25" s="20"/>
      <c r="F25" s="20"/>
    </row>
    <row r="26" spans="1:6" hidden="1" x14ac:dyDescent="0.25">
      <c r="A26" s="114" t="s">
        <v>43</v>
      </c>
      <c r="B26" s="114"/>
      <c r="C26" s="114"/>
      <c r="D26" s="114"/>
      <c r="E26" s="114"/>
      <c r="F26" s="114"/>
    </row>
    <row r="27" spans="1:6" ht="7.5" hidden="1" customHeight="1" x14ac:dyDescent="0.25">
      <c r="A27" s="20"/>
      <c r="B27" s="20"/>
      <c r="C27" s="20"/>
      <c r="D27" s="20"/>
      <c r="E27" s="20"/>
      <c r="F27" s="20"/>
    </row>
    <row r="28" spans="1:6" ht="45" hidden="1" x14ac:dyDescent="0.25">
      <c r="A28" s="21" t="s">
        <v>36</v>
      </c>
      <c r="B28" s="21" t="s">
        <v>3</v>
      </c>
      <c r="C28" s="21" t="s">
        <v>44</v>
      </c>
      <c r="D28" s="21" t="s">
        <v>45</v>
      </c>
      <c r="E28" s="21" t="s">
        <v>5</v>
      </c>
      <c r="F28" s="21" t="s">
        <v>41</v>
      </c>
    </row>
    <row r="29" spans="1:6" ht="12" hidden="1" customHeight="1" x14ac:dyDescent="0.25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</row>
    <row r="30" spans="1:6" ht="63.75" hidden="1" customHeight="1" x14ac:dyDescent="0.25">
      <c r="A30" s="96">
        <v>1</v>
      </c>
      <c r="B30" s="97" t="s">
        <v>170</v>
      </c>
      <c r="C30" s="97"/>
      <c r="D30" s="22"/>
      <c r="E30" s="22"/>
      <c r="F30" s="24"/>
    </row>
    <row r="31" spans="1:6" hidden="1" x14ac:dyDescent="0.25">
      <c r="A31" s="22"/>
      <c r="B31" s="25"/>
      <c r="C31" s="22"/>
      <c r="D31" s="22"/>
      <c r="E31" s="22"/>
      <c r="F31" s="24">
        <f>C31*D31*E31</f>
        <v>0</v>
      </c>
    </row>
    <row r="32" spans="1:6" hidden="1" x14ac:dyDescent="0.25">
      <c r="A32" s="26"/>
      <c r="B32" s="19" t="s">
        <v>6</v>
      </c>
      <c r="C32" s="19" t="s">
        <v>42</v>
      </c>
      <c r="D32" s="19" t="s">
        <v>42</v>
      </c>
      <c r="E32" s="19" t="s">
        <v>42</v>
      </c>
      <c r="F32" s="64">
        <f>SUM(F30:F31)</f>
        <v>0</v>
      </c>
    </row>
    <row r="33" spans="1:6" ht="10.5" hidden="1" customHeight="1" x14ac:dyDescent="0.25">
      <c r="A33" s="20"/>
      <c r="B33" s="20"/>
      <c r="C33" s="20"/>
      <c r="D33" s="20"/>
      <c r="E33" s="20"/>
      <c r="F33" s="20"/>
    </row>
    <row r="34" spans="1:6" ht="21" customHeight="1" x14ac:dyDescent="0.25">
      <c r="A34" s="114" t="s">
        <v>46</v>
      </c>
      <c r="B34" s="114"/>
      <c r="C34" s="114"/>
      <c r="D34" s="114"/>
      <c r="E34" s="114"/>
      <c r="F34" s="114"/>
    </row>
    <row r="35" spans="1:6" x14ac:dyDescent="0.25">
      <c r="A35" s="114" t="s">
        <v>47</v>
      </c>
      <c r="B35" s="114"/>
      <c r="C35" s="114"/>
      <c r="D35" s="114"/>
      <c r="E35" s="114"/>
      <c r="F35" s="114"/>
    </row>
    <row r="36" spans="1:6" ht="16.5" customHeight="1" x14ac:dyDescent="0.25">
      <c r="A36" s="20"/>
      <c r="B36" s="20"/>
      <c r="C36" s="20"/>
      <c r="D36" s="20"/>
      <c r="E36" s="20"/>
      <c r="F36" s="20"/>
    </row>
    <row r="37" spans="1:6" ht="24" customHeight="1" x14ac:dyDescent="0.25">
      <c r="A37" s="19" t="s">
        <v>36</v>
      </c>
      <c r="B37" s="103" t="s">
        <v>48</v>
      </c>
      <c r="C37" s="149"/>
      <c r="D37" s="149"/>
      <c r="E37" s="104"/>
      <c r="F37" s="19" t="s">
        <v>49</v>
      </c>
    </row>
    <row r="38" spans="1:6" ht="12" customHeight="1" x14ac:dyDescent="0.25">
      <c r="A38" s="19">
        <v>1</v>
      </c>
      <c r="B38" s="147">
        <v>2</v>
      </c>
      <c r="C38" s="150"/>
      <c r="D38" s="150"/>
      <c r="E38" s="148"/>
      <c r="F38" s="19">
        <v>3</v>
      </c>
    </row>
    <row r="39" spans="1:6" x14ac:dyDescent="0.25">
      <c r="A39" s="22">
        <v>1</v>
      </c>
      <c r="B39" s="127" t="s">
        <v>7</v>
      </c>
      <c r="C39" s="128"/>
      <c r="D39" s="128"/>
      <c r="E39" s="129"/>
      <c r="F39" s="24">
        <f>F40</f>
        <v>771760.07919999992</v>
      </c>
    </row>
    <row r="40" spans="1:6" x14ac:dyDescent="0.25">
      <c r="A40" s="22" t="s">
        <v>8</v>
      </c>
      <c r="B40" s="127" t="s">
        <v>9</v>
      </c>
      <c r="C40" s="128"/>
      <c r="D40" s="128"/>
      <c r="E40" s="129"/>
      <c r="F40" s="24">
        <f>F16*0.22</f>
        <v>771760.07919999992</v>
      </c>
    </row>
    <row r="41" spans="1:6" x14ac:dyDescent="0.25">
      <c r="A41" s="22" t="s">
        <v>10</v>
      </c>
      <c r="B41" s="127" t="s">
        <v>11</v>
      </c>
      <c r="C41" s="128"/>
      <c r="D41" s="128"/>
      <c r="E41" s="129"/>
      <c r="F41" s="24">
        <v>0</v>
      </c>
    </row>
    <row r="42" spans="1:6" ht="30.75" customHeight="1" x14ac:dyDescent="0.25">
      <c r="A42" s="22" t="s">
        <v>12</v>
      </c>
      <c r="B42" s="127" t="s">
        <v>50</v>
      </c>
      <c r="C42" s="128"/>
      <c r="D42" s="128"/>
      <c r="E42" s="129"/>
      <c r="F42" s="24">
        <v>0</v>
      </c>
    </row>
    <row r="43" spans="1:6" x14ac:dyDescent="0.25">
      <c r="A43" s="22">
        <v>2</v>
      </c>
      <c r="B43" s="127" t="s">
        <v>13</v>
      </c>
      <c r="C43" s="128"/>
      <c r="D43" s="128"/>
      <c r="E43" s="129"/>
      <c r="F43" s="24">
        <f>F44+F46</f>
        <v>108748.01115999998</v>
      </c>
    </row>
    <row r="44" spans="1:6" ht="31.5" customHeight="1" x14ac:dyDescent="0.25">
      <c r="A44" s="22" t="s">
        <v>14</v>
      </c>
      <c r="B44" s="127" t="s">
        <v>51</v>
      </c>
      <c r="C44" s="128"/>
      <c r="D44" s="128"/>
      <c r="E44" s="129"/>
      <c r="F44" s="24">
        <f>F16*2.9%</f>
        <v>101732.01043999998</v>
      </c>
    </row>
    <row r="45" spans="1:6" ht="33.75" customHeight="1" x14ac:dyDescent="0.25">
      <c r="A45" s="22" t="s">
        <v>15</v>
      </c>
      <c r="B45" s="127" t="s">
        <v>52</v>
      </c>
      <c r="C45" s="128"/>
      <c r="D45" s="128"/>
      <c r="E45" s="129"/>
      <c r="F45" s="24">
        <v>0</v>
      </c>
    </row>
    <row r="46" spans="1:6" ht="31.5" customHeight="1" x14ac:dyDescent="0.25">
      <c r="A46" s="27" t="s">
        <v>16</v>
      </c>
      <c r="B46" s="127" t="s">
        <v>17</v>
      </c>
      <c r="C46" s="128"/>
      <c r="D46" s="128"/>
      <c r="E46" s="129"/>
      <c r="F46" s="24">
        <f>F16*0.2%</f>
        <v>7016.00072</v>
      </c>
    </row>
    <row r="47" spans="1:6" ht="32.25" customHeight="1" x14ac:dyDescent="0.25">
      <c r="A47" s="27" t="s">
        <v>18</v>
      </c>
      <c r="B47" s="127" t="s">
        <v>53</v>
      </c>
      <c r="C47" s="128"/>
      <c r="D47" s="128"/>
      <c r="E47" s="129"/>
      <c r="F47" s="24">
        <v>0</v>
      </c>
    </row>
    <row r="48" spans="1:6" ht="31.5" customHeight="1" x14ac:dyDescent="0.25">
      <c r="A48" s="27" t="s">
        <v>19</v>
      </c>
      <c r="B48" s="127" t="s">
        <v>53</v>
      </c>
      <c r="C48" s="128"/>
      <c r="D48" s="128"/>
      <c r="E48" s="129"/>
      <c r="F48" s="24">
        <v>0</v>
      </c>
    </row>
    <row r="49" spans="1:6" x14ac:dyDescent="0.25">
      <c r="A49" s="22">
        <v>3</v>
      </c>
      <c r="B49" s="127" t="s">
        <v>133</v>
      </c>
      <c r="C49" s="128"/>
      <c r="D49" s="128"/>
      <c r="E49" s="129"/>
      <c r="F49" s="24">
        <f>F16*5.1%</f>
        <v>178908.01835999999</v>
      </c>
    </row>
    <row r="50" spans="1:6" x14ac:dyDescent="0.25">
      <c r="A50" s="19"/>
      <c r="B50" s="130" t="s">
        <v>6</v>
      </c>
      <c r="C50" s="131"/>
      <c r="D50" s="131"/>
      <c r="E50" s="132"/>
      <c r="F50" s="64">
        <f>F39+F43+F49</f>
        <v>1059416.1087199999</v>
      </c>
    </row>
    <row r="51" spans="1:6" ht="24" hidden="1" customHeight="1" x14ac:dyDescent="0.25">
      <c r="A51" s="28" t="s">
        <v>55</v>
      </c>
      <c r="B51" s="20"/>
      <c r="C51" s="20"/>
      <c r="D51" s="20"/>
      <c r="E51" s="20"/>
      <c r="F51" s="20"/>
    </row>
    <row r="52" spans="1:6" ht="48" customHeight="1" x14ac:dyDescent="0.25">
      <c r="A52" s="151" t="s">
        <v>56</v>
      </c>
      <c r="B52" s="151"/>
      <c r="C52" s="151"/>
      <c r="D52" s="151"/>
      <c r="E52" s="151"/>
      <c r="F52" s="151"/>
    </row>
    <row r="53" spans="1:6" ht="16.5" customHeight="1" x14ac:dyDescent="0.25">
      <c r="A53" s="57"/>
      <c r="B53" s="57"/>
      <c r="C53" s="57"/>
      <c r="D53" s="57"/>
      <c r="E53" s="57"/>
      <c r="F53" s="57"/>
    </row>
    <row r="54" spans="1:6" hidden="1" x14ac:dyDescent="0.25">
      <c r="A54" s="20"/>
      <c r="B54" s="20"/>
      <c r="C54" s="20"/>
      <c r="D54" s="20"/>
      <c r="E54" s="20"/>
      <c r="F54" s="20"/>
    </row>
    <row r="55" spans="1:6" hidden="1" x14ac:dyDescent="0.25">
      <c r="A55" s="114" t="s">
        <v>20</v>
      </c>
      <c r="B55" s="114"/>
      <c r="C55" s="114"/>
      <c r="D55" s="114"/>
      <c r="E55" s="114"/>
      <c r="F55" s="114"/>
    </row>
    <row r="56" spans="1:6" hidden="1" x14ac:dyDescent="0.25">
      <c r="A56" s="29" t="s">
        <v>72</v>
      </c>
      <c r="B56" s="30"/>
      <c r="C56" s="30"/>
      <c r="D56" s="30"/>
      <c r="E56" s="30"/>
      <c r="F56" s="30"/>
    </row>
    <row r="57" spans="1:6" hidden="1" x14ac:dyDescent="0.25">
      <c r="A57" s="29" t="s">
        <v>34</v>
      </c>
      <c r="B57" s="31"/>
      <c r="C57" s="32" t="s">
        <v>132</v>
      </c>
      <c r="D57" s="33"/>
      <c r="E57" s="33"/>
      <c r="F57" s="33"/>
    </row>
    <row r="58" spans="1:6" ht="9" hidden="1" customHeight="1" x14ac:dyDescent="0.25">
      <c r="A58" s="20"/>
      <c r="B58" s="20"/>
      <c r="C58" s="20"/>
      <c r="D58" s="20"/>
      <c r="E58" s="20"/>
      <c r="F58" s="20"/>
    </row>
    <row r="59" spans="1:6" ht="60" hidden="1" x14ac:dyDescent="0.25">
      <c r="A59" s="21" t="s">
        <v>36</v>
      </c>
      <c r="B59" s="21" t="s">
        <v>0</v>
      </c>
      <c r="C59" s="21" t="s">
        <v>21</v>
      </c>
      <c r="D59" s="109" t="s">
        <v>57</v>
      </c>
      <c r="E59" s="110"/>
      <c r="F59" s="21" t="s">
        <v>58</v>
      </c>
    </row>
    <row r="60" spans="1:6" hidden="1" x14ac:dyDescent="0.25">
      <c r="A60" s="19">
        <v>1</v>
      </c>
      <c r="B60" s="19">
        <v>2</v>
      </c>
      <c r="C60" s="19">
        <v>3</v>
      </c>
      <c r="D60" s="103">
        <v>4</v>
      </c>
      <c r="E60" s="104"/>
      <c r="F60" s="19">
        <v>5</v>
      </c>
    </row>
    <row r="61" spans="1:6" hidden="1" x14ac:dyDescent="0.25">
      <c r="A61" s="22">
        <v>1</v>
      </c>
      <c r="B61" s="25"/>
      <c r="C61" s="24"/>
      <c r="D61" s="133"/>
      <c r="E61" s="134"/>
      <c r="F61" s="24">
        <f>C61*D61/100</f>
        <v>0</v>
      </c>
    </row>
    <row r="62" spans="1:6" hidden="1" x14ac:dyDescent="0.25">
      <c r="A62" s="22">
        <v>2</v>
      </c>
      <c r="B62" s="25" t="s">
        <v>116</v>
      </c>
      <c r="C62" s="24"/>
      <c r="D62" s="133"/>
      <c r="E62" s="134"/>
      <c r="F62" s="24">
        <f>C62*D62/100</f>
        <v>0</v>
      </c>
    </row>
    <row r="63" spans="1:6" ht="35.25" hidden="1" customHeight="1" x14ac:dyDescent="0.25">
      <c r="A63" s="22">
        <v>3</v>
      </c>
      <c r="B63" s="23" t="s">
        <v>117</v>
      </c>
      <c r="C63" s="24"/>
      <c r="D63" s="133"/>
      <c r="E63" s="134"/>
      <c r="F63" s="24"/>
    </row>
    <row r="64" spans="1:6" s="16" customFormat="1" hidden="1" x14ac:dyDescent="0.25">
      <c r="A64" s="18"/>
      <c r="B64" s="18" t="s">
        <v>6</v>
      </c>
      <c r="C64" s="18"/>
      <c r="D64" s="135"/>
      <c r="E64" s="136"/>
      <c r="F64" s="64">
        <f>SUM(F61:F63)</f>
        <v>0</v>
      </c>
    </row>
    <row r="65" spans="1:6" hidden="1" x14ac:dyDescent="0.25">
      <c r="A65" s="20"/>
      <c r="B65" s="20"/>
      <c r="C65" s="20"/>
      <c r="D65" s="20"/>
      <c r="E65" s="20"/>
      <c r="F65" s="20"/>
    </row>
    <row r="66" spans="1:6" x14ac:dyDescent="0.25">
      <c r="A66" s="114" t="s">
        <v>112</v>
      </c>
      <c r="B66" s="114"/>
      <c r="C66" s="114"/>
      <c r="D66" s="114"/>
      <c r="E66" s="114"/>
      <c r="F66" s="114"/>
    </row>
    <row r="67" spans="1:6" x14ac:dyDescent="0.25">
      <c r="A67" s="29" t="s">
        <v>72</v>
      </c>
      <c r="B67" s="30"/>
      <c r="C67" s="30"/>
      <c r="D67" s="30"/>
      <c r="E67" s="30"/>
      <c r="F67" s="30"/>
    </row>
    <row r="68" spans="1:6" x14ac:dyDescent="0.25">
      <c r="A68" s="29" t="s">
        <v>34</v>
      </c>
      <c r="B68" s="31"/>
      <c r="C68" s="32" t="s">
        <v>132</v>
      </c>
      <c r="D68" s="33"/>
      <c r="E68" s="33"/>
      <c r="F68" s="33"/>
    </row>
    <row r="69" spans="1:6" ht="11.25" customHeight="1" x14ac:dyDescent="0.25">
      <c r="A69" s="29"/>
      <c r="B69" s="31"/>
      <c r="C69" s="31"/>
      <c r="D69" s="31"/>
      <c r="E69" s="31"/>
      <c r="F69" s="31"/>
    </row>
    <row r="70" spans="1:6" x14ac:dyDescent="0.25">
      <c r="A70" s="114" t="s">
        <v>22</v>
      </c>
      <c r="B70" s="114"/>
      <c r="C70" s="114"/>
      <c r="D70" s="114"/>
      <c r="E70" s="114"/>
      <c r="F70" s="114"/>
    </row>
    <row r="71" spans="1:6" ht="12.75" customHeight="1" x14ac:dyDescent="0.25">
      <c r="A71" s="20"/>
      <c r="B71" s="20"/>
      <c r="C71" s="20"/>
      <c r="D71" s="20"/>
      <c r="E71" s="20"/>
      <c r="F71" s="20"/>
    </row>
    <row r="72" spans="1:6" ht="46.5" customHeight="1" x14ac:dyDescent="0.25">
      <c r="A72" s="21" t="s">
        <v>36</v>
      </c>
      <c r="B72" s="21" t="s">
        <v>3</v>
      </c>
      <c r="C72" s="21" t="s">
        <v>59</v>
      </c>
      <c r="D72" s="21" t="s">
        <v>60</v>
      </c>
      <c r="E72" s="21" t="s">
        <v>61</v>
      </c>
      <c r="F72" s="21" t="s">
        <v>41</v>
      </c>
    </row>
    <row r="73" spans="1:6" ht="11.25" customHeight="1" x14ac:dyDescent="0.25">
      <c r="A73" s="19">
        <v>1</v>
      </c>
      <c r="B73" s="19">
        <v>2</v>
      </c>
      <c r="C73" s="19">
        <v>3</v>
      </c>
      <c r="D73" s="19">
        <v>4</v>
      </c>
      <c r="E73" s="19">
        <v>5</v>
      </c>
      <c r="F73" s="19">
        <v>6</v>
      </c>
    </row>
    <row r="74" spans="1:6" ht="14.25" customHeight="1" x14ac:dyDescent="0.25">
      <c r="A74" s="36">
        <v>1</v>
      </c>
      <c r="B74" s="25" t="s">
        <v>172</v>
      </c>
      <c r="C74" s="36">
        <v>1</v>
      </c>
      <c r="D74" s="36">
        <v>12</v>
      </c>
      <c r="E74" s="37">
        <f>F74/D74</f>
        <v>1108.5783333333334</v>
      </c>
      <c r="F74" s="24">
        <f>'[1]16'!$D$16</f>
        <v>13302.94</v>
      </c>
    </row>
    <row r="75" spans="1:6" hidden="1" x14ac:dyDescent="0.25">
      <c r="A75" s="22">
        <v>2</v>
      </c>
      <c r="B75" s="25"/>
      <c r="C75" s="22"/>
      <c r="D75" s="22"/>
      <c r="E75" s="24"/>
      <c r="F75" s="24">
        <f>C75*D75*E75</f>
        <v>0</v>
      </c>
    </row>
    <row r="76" spans="1:6" hidden="1" x14ac:dyDescent="0.25">
      <c r="A76" s="22">
        <v>3</v>
      </c>
      <c r="B76" s="25"/>
      <c r="C76" s="22"/>
      <c r="D76" s="22"/>
      <c r="E76" s="24"/>
      <c r="F76" s="24">
        <f>C76*D76*E76</f>
        <v>0</v>
      </c>
    </row>
    <row r="77" spans="1:6" x14ac:dyDescent="0.25">
      <c r="A77" s="26"/>
      <c r="B77" s="19" t="s">
        <v>6</v>
      </c>
      <c r="C77" s="19" t="s">
        <v>42</v>
      </c>
      <c r="D77" s="19" t="s">
        <v>42</v>
      </c>
      <c r="E77" s="19" t="s">
        <v>42</v>
      </c>
      <c r="F77" s="64">
        <f>SUM(F74:F76)</f>
        <v>13302.94</v>
      </c>
    </row>
    <row r="78" spans="1:6" x14ac:dyDescent="0.25">
      <c r="A78" s="20"/>
      <c r="B78" s="20"/>
      <c r="C78" s="20"/>
      <c r="D78" s="20"/>
      <c r="E78" s="20"/>
      <c r="F78" s="20"/>
    </row>
    <row r="79" spans="1:6" hidden="1" x14ac:dyDescent="0.25">
      <c r="A79" s="114" t="s">
        <v>23</v>
      </c>
      <c r="B79" s="114"/>
      <c r="C79" s="114"/>
      <c r="D79" s="114"/>
      <c r="E79" s="114"/>
      <c r="F79" s="114"/>
    </row>
    <row r="80" spans="1:6" ht="12.75" hidden="1" customHeight="1" x14ac:dyDescent="0.25">
      <c r="A80" s="20"/>
      <c r="B80" s="20"/>
      <c r="C80" s="20"/>
      <c r="D80" s="20"/>
      <c r="E80" s="20"/>
      <c r="F80" s="20"/>
    </row>
    <row r="81" spans="1:6" ht="46.5" hidden="1" customHeight="1" x14ac:dyDescent="0.25">
      <c r="A81" s="21" t="s">
        <v>36</v>
      </c>
      <c r="B81" s="21" t="s">
        <v>0</v>
      </c>
      <c r="C81" s="21" t="s">
        <v>62</v>
      </c>
      <c r="D81" s="21" t="s">
        <v>24</v>
      </c>
      <c r="E81" s="21" t="s">
        <v>25</v>
      </c>
      <c r="F81" s="21" t="s">
        <v>41</v>
      </c>
    </row>
    <row r="82" spans="1:6" ht="11.25" hidden="1" customHeight="1" x14ac:dyDescent="0.25">
      <c r="A82" s="19">
        <v>1</v>
      </c>
      <c r="B82" s="19">
        <v>2</v>
      </c>
      <c r="C82" s="19">
        <v>3</v>
      </c>
      <c r="D82" s="19">
        <v>4</v>
      </c>
      <c r="E82" s="19">
        <v>5</v>
      </c>
      <c r="F82" s="19">
        <v>6</v>
      </c>
    </row>
    <row r="83" spans="1:6" ht="13.5" hidden="1" customHeight="1" x14ac:dyDescent="0.25">
      <c r="A83" s="36">
        <v>1</v>
      </c>
      <c r="B83" s="35"/>
      <c r="C83" s="38"/>
      <c r="D83" s="38"/>
      <c r="E83" s="39"/>
      <c r="F83" s="38"/>
    </row>
    <row r="84" spans="1:6" ht="11.25" hidden="1" customHeight="1" x14ac:dyDescent="0.25">
      <c r="A84" s="36">
        <v>2</v>
      </c>
      <c r="B84" s="35"/>
      <c r="C84" s="40"/>
      <c r="D84" s="38"/>
      <c r="E84" s="39"/>
      <c r="F84" s="38"/>
    </row>
    <row r="85" spans="1:6" hidden="1" x14ac:dyDescent="0.25">
      <c r="A85" s="36">
        <v>3</v>
      </c>
      <c r="B85" s="25"/>
      <c r="C85" s="24"/>
      <c r="D85" s="24"/>
      <c r="E85" s="22"/>
      <c r="F85" s="24"/>
    </row>
    <row r="86" spans="1:6" hidden="1" x14ac:dyDescent="0.25">
      <c r="A86" s="36">
        <v>4</v>
      </c>
      <c r="B86" s="25"/>
      <c r="C86" s="24"/>
      <c r="D86" s="24"/>
      <c r="E86" s="22"/>
      <c r="F86" s="24"/>
    </row>
    <row r="87" spans="1:6" hidden="1" x14ac:dyDescent="0.25">
      <c r="A87" s="26"/>
      <c r="B87" s="19" t="s">
        <v>6</v>
      </c>
      <c r="C87" s="19" t="s">
        <v>42</v>
      </c>
      <c r="D87" s="19" t="s">
        <v>42</v>
      </c>
      <c r="E87" s="19" t="s">
        <v>42</v>
      </c>
      <c r="F87" s="64">
        <f>F86+F85+F84+F83</f>
        <v>0</v>
      </c>
    </row>
    <row r="88" spans="1:6" hidden="1" x14ac:dyDescent="0.25">
      <c r="A88" s="20"/>
      <c r="B88" s="20"/>
      <c r="C88" s="20"/>
      <c r="D88" s="20"/>
      <c r="E88" s="20"/>
      <c r="F88" s="20"/>
    </row>
    <row r="89" spans="1:6" hidden="1" x14ac:dyDescent="0.25">
      <c r="A89" s="114" t="s">
        <v>26</v>
      </c>
      <c r="B89" s="114"/>
      <c r="C89" s="114"/>
      <c r="D89" s="114"/>
      <c r="E89" s="114"/>
      <c r="F89" s="114"/>
    </row>
    <row r="90" spans="1:6" ht="12.75" hidden="1" customHeight="1" x14ac:dyDescent="0.25">
      <c r="A90" s="20"/>
      <c r="B90" s="20"/>
      <c r="C90" s="20"/>
      <c r="D90" s="20"/>
      <c r="E90" s="20"/>
      <c r="F90" s="20"/>
    </row>
    <row r="91" spans="1:6" ht="46.5" hidden="1" customHeight="1" x14ac:dyDescent="0.25">
      <c r="A91" s="21" t="s">
        <v>36</v>
      </c>
      <c r="B91" s="21" t="s">
        <v>0</v>
      </c>
      <c r="C91" s="21" t="s">
        <v>4</v>
      </c>
      <c r="D91" s="21" t="s">
        <v>63</v>
      </c>
      <c r="E91" s="109" t="s">
        <v>64</v>
      </c>
      <c r="F91" s="110"/>
    </row>
    <row r="92" spans="1:6" ht="11.25" hidden="1" customHeight="1" x14ac:dyDescent="0.25">
      <c r="A92" s="19">
        <v>1</v>
      </c>
      <c r="B92" s="19">
        <v>2</v>
      </c>
      <c r="C92" s="19">
        <v>3</v>
      </c>
      <c r="D92" s="19">
        <v>4</v>
      </c>
      <c r="E92" s="103">
        <v>5</v>
      </c>
      <c r="F92" s="104"/>
    </row>
    <row r="93" spans="1:6" hidden="1" x14ac:dyDescent="0.25">
      <c r="A93" s="22"/>
      <c r="B93" s="25"/>
      <c r="C93" s="22"/>
      <c r="D93" s="22"/>
      <c r="E93" s="121"/>
      <c r="F93" s="122"/>
    </row>
    <row r="94" spans="1:6" hidden="1" x14ac:dyDescent="0.25">
      <c r="A94" s="22"/>
      <c r="B94" s="25"/>
      <c r="C94" s="22"/>
      <c r="D94" s="22"/>
      <c r="E94" s="121"/>
      <c r="F94" s="122"/>
    </row>
    <row r="95" spans="1:6" hidden="1" x14ac:dyDescent="0.25">
      <c r="A95" s="18"/>
      <c r="B95" s="19" t="s">
        <v>6</v>
      </c>
      <c r="C95" s="19" t="s">
        <v>42</v>
      </c>
      <c r="D95" s="19" t="s">
        <v>42</v>
      </c>
      <c r="E95" s="103">
        <f>SUM(E93:F94)</f>
        <v>0</v>
      </c>
      <c r="F95" s="104"/>
    </row>
    <row r="96" spans="1:6" x14ac:dyDescent="0.25">
      <c r="A96" s="20"/>
      <c r="B96" s="20"/>
      <c r="C96" s="20"/>
      <c r="D96" s="20"/>
      <c r="E96" s="20"/>
      <c r="F96" s="20"/>
    </row>
    <row r="97" spans="1:6" x14ac:dyDescent="0.25">
      <c r="A97" s="114" t="s">
        <v>65</v>
      </c>
      <c r="B97" s="114"/>
      <c r="C97" s="114"/>
      <c r="D97" s="114"/>
      <c r="E97" s="114"/>
      <c r="F97" s="114"/>
    </row>
    <row r="98" spans="1:6" ht="12.75" customHeight="1" x14ac:dyDescent="0.25">
      <c r="A98" s="20"/>
      <c r="B98" s="20"/>
      <c r="C98" s="20"/>
      <c r="D98" s="20"/>
      <c r="E98" s="20"/>
      <c r="F98" s="20"/>
    </row>
    <row r="99" spans="1:6" ht="46.5" customHeight="1" x14ac:dyDescent="0.25">
      <c r="A99" s="21" t="s">
        <v>36</v>
      </c>
      <c r="B99" s="21" t="s">
        <v>0</v>
      </c>
      <c r="C99" s="109" t="s">
        <v>27</v>
      </c>
      <c r="D99" s="110"/>
      <c r="E99" s="109" t="s">
        <v>28</v>
      </c>
      <c r="F99" s="110"/>
    </row>
    <row r="100" spans="1:6" ht="11.25" customHeight="1" x14ac:dyDescent="0.25">
      <c r="A100" s="19">
        <v>1</v>
      </c>
      <c r="B100" s="19">
        <v>2</v>
      </c>
      <c r="C100" s="103">
        <v>3</v>
      </c>
      <c r="D100" s="104"/>
      <c r="E100" s="103">
        <v>4</v>
      </c>
      <c r="F100" s="104"/>
    </row>
    <row r="101" spans="1:6" ht="33" customHeight="1" x14ac:dyDescent="0.25">
      <c r="A101" s="36">
        <v>1</v>
      </c>
      <c r="B101" s="23" t="s">
        <v>157</v>
      </c>
      <c r="C101" s="99">
        <v>4</v>
      </c>
      <c r="D101" s="100"/>
      <c r="E101" s="107">
        <v>3000</v>
      </c>
      <c r="F101" s="108"/>
    </row>
    <row r="102" spans="1:6" ht="48" hidden="1" customHeight="1" x14ac:dyDescent="0.25">
      <c r="A102" s="36">
        <v>2</v>
      </c>
      <c r="B102" s="23"/>
      <c r="C102" s="99"/>
      <c r="D102" s="100"/>
      <c r="E102" s="107"/>
      <c r="F102" s="108"/>
    </row>
    <row r="103" spans="1:6" ht="42" hidden="1" customHeight="1" x14ac:dyDescent="0.25">
      <c r="A103" s="36">
        <v>3</v>
      </c>
      <c r="B103" s="23"/>
      <c r="C103" s="99"/>
      <c r="D103" s="100"/>
      <c r="E103" s="107"/>
      <c r="F103" s="108"/>
    </row>
    <row r="104" spans="1:6" ht="27" hidden="1" customHeight="1" x14ac:dyDescent="0.25">
      <c r="A104" s="36">
        <v>4</v>
      </c>
      <c r="B104" s="35"/>
      <c r="C104" s="99"/>
      <c r="D104" s="100"/>
      <c r="E104" s="107"/>
      <c r="F104" s="100"/>
    </row>
    <row r="105" spans="1:6" ht="23.25" hidden="1" customHeight="1" x14ac:dyDescent="0.25">
      <c r="A105" s="36">
        <v>5</v>
      </c>
      <c r="B105" s="35"/>
      <c r="C105" s="99"/>
      <c r="D105" s="100"/>
      <c r="E105" s="107"/>
      <c r="F105" s="108"/>
    </row>
    <row r="106" spans="1:6" ht="22.5" hidden="1" customHeight="1" x14ac:dyDescent="0.25">
      <c r="A106" s="36">
        <v>6</v>
      </c>
      <c r="B106" s="35"/>
      <c r="C106" s="99"/>
      <c r="D106" s="100"/>
      <c r="E106" s="107"/>
      <c r="F106" s="108"/>
    </row>
    <row r="107" spans="1:6" ht="18" hidden="1" customHeight="1" x14ac:dyDescent="0.25">
      <c r="A107" s="36">
        <v>7</v>
      </c>
      <c r="B107" s="35"/>
      <c r="C107" s="99"/>
      <c r="D107" s="100"/>
      <c r="E107" s="107"/>
      <c r="F107" s="108"/>
    </row>
    <row r="108" spans="1:6" ht="32.25" hidden="1" customHeight="1" x14ac:dyDescent="0.25">
      <c r="A108" s="36">
        <v>8</v>
      </c>
      <c r="B108" s="23"/>
      <c r="C108" s="99"/>
      <c r="D108" s="100"/>
      <c r="E108" s="155"/>
      <c r="F108" s="156"/>
    </row>
    <row r="109" spans="1:6" hidden="1" x14ac:dyDescent="0.25">
      <c r="A109" s="36">
        <v>9</v>
      </c>
      <c r="B109" s="25"/>
      <c r="C109" s="99"/>
      <c r="D109" s="100"/>
      <c r="E109" s="107"/>
      <c r="F109" s="108"/>
    </row>
    <row r="110" spans="1:6" x14ac:dyDescent="0.25">
      <c r="A110" s="26"/>
      <c r="B110" s="19" t="s">
        <v>6</v>
      </c>
      <c r="C110" s="103" t="s">
        <v>42</v>
      </c>
      <c r="D110" s="104"/>
      <c r="E110" s="105">
        <f>E109+E108+E107+E106+E105+E104+E103+E102+E101</f>
        <v>3000</v>
      </c>
      <c r="F110" s="104"/>
    </row>
    <row r="111" spans="1:6" x14ac:dyDescent="0.25">
      <c r="A111" s="20"/>
      <c r="B111" s="20"/>
      <c r="C111" s="20"/>
      <c r="D111" s="20"/>
      <c r="E111" s="20"/>
      <c r="F111" s="20"/>
    </row>
    <row r="112" spans="1:6" x14ac:dyDescent="0.25">
      <c r="A112" s="114" t="s">
        <v>66</v>
      </c>
      <c r="B112" s="114"/>
      <c r="C112" s="114"/>
      <c r="D112" s="114"/>
      <c r="E112" s="114"/>
      <c r="F112" s="114"/>
    </row>
    <row r="113" spans="1:6" ht="12.75" customHeight="1" x14ac:dyDescent="0.25">
      <c r="A113" s="20"/>
      <c r="B113" s="20"/>
      <c r="C113" s="20"/>
      <c r="D113" s="20"/>
      <c r="E113" s="20"/>
      <c r="F113" s="20"/>
    </row>
    <row r="114" spans="1:6" ht="46.5" customHeight="1" x14ac:dyDescent="0.25">
      <c r="A114" s="21" t="s">
        <v>36</v>
      </c>
      <c r="B114" s="21" t="s">
        <v>0</v>
      </c>
      <c r="C114" s="109" t="s">
        <v>27</v>
      </c>
      <c r="D114" s="110"/>
      <c r="E114" s="109" t="s">
        <v>28</v>
      </c>
      <c r="F114" s="110"/>
    </row>
    <row r="115" spans="1:6" ht="11.25" customHeight="1" x14ac:dyDescent="0.25">
      <c r="A115" s="19">
        <v>1</v>
      </c>
      <c r="B115" s="19">
        <v>2</v>
      </c>
      <c r="C115" s="103">
        <v>3</v>
      </c>
      <c r="D115" s="104"/>
      <c r="E115" s="103">
        <v>4</v>
      </c>
      <c r="F115" s="104"/>
    </row>
    <row r="116" spans="1:6" ht="18.75" customHeight="1" x14ac:dyDescent="0.25">
      <c r="A116" s="36">
        <v>1</v>
      </c>
      <c r="B116" s="25" t="s">
        <v>94</v>
      </c>
      <c r="C116" s="99">
        <v>1</v>
      </c>
      <c r="D116" s="100"/>
      <c r="E116" s="107">
        <f>'[1]16'!$D$74</f>
        <v>47334</v>
      </c>
      <c r="F116" s="108"/>
    </row>
    <row r="117" spans="1:6" ht="18.75" customHeight="1" x14ac:dyDescent="0.25">
      <c r="A117" s="34">
        <v>2</v>
      </c>
      <c r="B117" s="80" t="s">
        <v>146</v>
      </c>
      <c r="C117" s="99">
        <v>1</v>
      </c>
      <c r="D117" s="100"/>
      <c r="E117" s="107">
        <f>'[1]16'!$D$87</f>
        <v>3892.92</v>
      </c>
      <c r="F117" s="108"/>
    </row>
    <row r="118" spans="1:6" ht="17.25" customHeight="1" x14ac:dyDescent="0.25">
      <c r="A118" s="34">
        <v>3</v>
      </c>
      <c r="B118" s="80" t="s">
        <v>147</v>
      </c>
      <c r="C118" s="99">
        <v>1</v>
      </c>
      <c r="D118" s="100"/>
      <c r="E118" s="107">
        <v>9107.5</v>
      </c>
      <c r="F118" s="108"/>
    </row>
    <row r="119" spans="1:6" ht="16.5" hidden="1" customHeight="1" x14ac:dyDescent="0.25">
      <c r="A119" s="34">
        <v>4</v>
      </c>
      <c r="B119" s="35"/>
      <c r="C119" s="99"/>
      <c r="D119" s="100"/>
      <c r="E119" s="107"/>
      <c r="F119" s="108"/>
    </row>
    <row r="120" spans="1:6" ht="15.75" hidden="1" customHeight="1" x14ac:dyDescent="0.25">
      <c r="A120" s="34">
        <v>5</v>
      </c>
      <c r="B120" s="35"/>
      <c r="C120" s="99"/>
      <c r="D120" s="100"/>
      <c r="E120" s="107"/>
      <c r="F120" s="108"/>
    </row>
    <row r="121" spans="1:6" hidden="1" x14ac:dyDescent="0.25">
      <c r="A121" s="22">
        <v>6</v>
      </c>
      <c r="B121" s="25"/>
      <c r="C121" s="99"/>
      <c r="D121" s="100"/>
      <c r="E121" s="107"/>
      <c r="F121" s="108"/>
    </row>
    <row r="122" spans="1:6" hidden="1" x14ac:dyDescent="0.25">
      <c r="A122" s="22">
        <v>7</v>
      </c>
      <c r="B122" s="25"/>
      <c r="C122" s="99"/>
      <c r="D122" s="100"/>
      <c r="E122" s="107"/>
      <c r="F122" s="108"/>
    </row>
    <row r="123" spans="1:6" hidden="1" x14ac:dyDescent="0.25">
      <c r="A123" s="22">
        <v>8</v>
      </c>
      <c r="B123" s="25"/>
      <c r="C123" s="99"/>
      <c r="D123" s="100"/>
      <c r="E123" s="107"/>
      <c r="F123" s="108"/>
    </row>
    <row r="124" spans="1:6" hidden="1" x14ac:dyDescent="0.25">
      <c r="A124" s="22">
        <v>9</v>
      </c>
      <c r="B124" s="25"/>
      <c r="C124" s="99"/>
      <c r="D124" s="100"/>
      <c r="E124" s="107"/>
      <c r="F124" s="108"/>
    </row>
    <row r="125" spans="1:6" ht="32.25" hidden="1" customHeight="1" x14ac:dyDescent="0.25">
      <c r="A125" s="22">
        <v>10</v>
      </c>
      <c r="B125" s="23"/>
      <c r="C125" s="99"/>
      <c r="D125" s="100"/>
      <c r="E125" s="107"/>
      <c r="F125" s="108"/>
    </row>
    <row r="126" spans="1:6" ht="32.25" hidden="1" customHeight="1" x14ac:dyDescent="0.25">
      <c r="A126" s="22">
        <v>11</v>
      </c>
      <c r="B126" s="23"/>
      <c r="C126" s="99"/>
      <c r="D126" s="100"/>
      <c r="E126" s="107"/>
      <c r="F126" s="108"/>
    </row>
    <row r="127" spans="1:6" hidden="1" x14ac:dyDescent="0.25">
      <c r="A127" s="22">
        <v>12</v>
      </c>
      <c r="B127" s="25"/>
      <c r="C127" s="99"/>
      <c r="D127" s="100"/>
      <c r="E127" s="107"/>
      <c r="F127" s="108"/>
    </row>
    <row r="128" spans="1:6" hidden="1" x14ac:dyDescent="0.25">
      <c r="A128" s="22">
        <v>13</v>
      </c>
      <c r="B128" s="25"/>
      <c r="C128" s="99"/>
      <c r="D128" s="100"/>
      <c r="E128" s="107"/>
      <c r="F128" s="108"/>
    </row>
    <row r="129" spans="1:6" hidden="1" x14ac:dyDescent="0.25">
      <c r="A129" s="22">
        <v>14</v>
      </c>
      <c r="B129" s="25"/>
      <c r="C129" s="99"/>
      <c r="D129" s="100"/>
      <c r="E129" s="107"/>
      <c r="F129" s="108"/>
    </row>
    <row r="130" spans="1:6" hidden="1" x14ac:dyDescent="0.25">
      <c r="A130" s="22">
        <v>15</v>
      </c>
      <c r="B130" s="25"/>
      <c r="C130" s="99"/>
      <c r="D130" s="100"/>
      <c r="E130" s="107"/>
      <c r="F130" s="108"/>
    </row>
    <row r="131" spans="1:6" x14ac:dyDescent="0.25">
      <c r="A131" s="26"/>
      <c r="B131" s="19" t="s">
        <v>6</v>
      </c>
      <c r="C131" s="103" t="s">
        <v>42</v>
      </c>
      <c r="D131" s="104"/>
      <c r="E131" s="105">
        <f>E130+E129+E128+E127+E126+E125+E124+E123+E122+E121+E120+E119+E118+E117+E116</f>
        <v>60334.42</v>
      </c>
      <c r="F131" s="106"/>
    </row>
    <row r="132" spans="1:6" ht="11.25" customHeight="1" x14ac:dyDescent="0.25">
      <c r="A132" s="20"/>
      <c r="B132" s="20"/>
      <c r="C132" s="20"/>
      <c r="D132" s="20"/>
      <c r="E132" s="20"/>
      <c r="F132" s="20"/>
    </row>
    <row r="133" spans="1:6" x14ac:dyDescent="0.25">
      <c r="A133" s="114" t="s">
        <v>143</v>
      </c>
      <c r="B133" s="114"/>
      <c r="C133" s="114"/>
      <c r="D133" s="114"/>
      <c r="E133" s="114"/>
      <c r="F133" s="114"/>
    </row>
    <row r="134" spans="1:6" ht="12.75" customHeight="1" x14ac:dyDescent="0.25">
      <c r="A134" s="20"/>
      <c r="B134" s="20"/>
      <c r="C134" s="20"/>
      <c r="D134" s="20"/>
      <c r="E134" s="20"/>
      <c r="F134" s="20"/>
    </row>
    <row r="135" spans="1:6" ht="46.5" customHeight="1" x14ac:dyDescent="0.25">
      <c r="A135" s="21" t="s">
        <v>36</v>
      </c>
      <c r="B135" s="21" t="s">
        <v>0</v>
      </c>
      <c r="C135" s="21" t="s">
        <v>4</v>
      </c>
      <c r="D135" s="21" t="s">
        <v>29</v>
      </c>
      <c r="E135" s="109" t="s">
        <v>67</v>
      </c>
      <c r="F135" s="110"/>
    </row>
    <row r="136" spans="1:6" ht="11.25" customHeight="1" x14ac:dyDescent="0.25">
      <c r="A136" s="19">
        <v>1</v>
      </c>
      <c r="B136" s="19">
        <v>2</v>
      </c>
      <c r="C136" s="19">
        <v>3</v>
      </c>
      <c r="D136" s="19">
        <v>4</v>
      </c>
      <c r="E136" s="103">
        <v>5</v>
      </c>
      <c r="F136" s="104"/>
    </row>
    <row r="137" spans="1:6" ht="30" x14ac:dyDescent="0.25">
      <c r="A137" s="22">
        <v>1</v>
      </c>
      <c r="B137" s="23" t="s">
        <v>148</v>
      </c>
      <c r="C137" s="22">
        <v>2</v>
      </c>
      <c r="D137" s="24">
        <f>E137/C137</f>
        <v>990.62</v>
      </c>
      <c r="E137" s="107">
        <v>1981.24</v>
      </c>
      <c r="F137" s="108"/>
    </row>
    <row r="138" spans="1:6" hidden="1" x14ac:dyDescent="0.25">
      <c r="A138" s="22">
        <v>2</v>
      </c>
      <c r="B138" s="25"/>
      <c r="C138" s="22"/>
      <c r="D138" s="24"/>
      <c r="E138" s="107"/>
      <c r="F138" s="108"/>
    </row>
    <row r="139" spans="1:6" hidden="1" x14ac:dyDescent="0.25">
      <c r="A139" s="22">
        <v>3</v>
      </c>
      <c r="B139" s="25"/>
      <c r="C139" s="22"/>
      <c r="D139" s="24"/>
      <c r="E139" s="107"/>
      <c r="F139" s="108"/>
    </row>
    <row r="140" spans="1:6" hidden="1" x14ac:dyDescent="0.25">
      <c r="A140" s="22">
        <v>4</v>
      </c>
      <c r="B140" s="25"/>
      <c r="C140" s="22"/>
      <c r="D140" s="24"/>
      <c r="E140" s="107"/>
      <c r="F140" s="108"/>
    </row>
    <row r="141" spans="1:6" hidden="1" x14ac:dyDescent="0.25">
      <c r="A141" s="22">
        <v>5</v>
      </c>
      <c r="B141" s="25"/>
      <c r="C141" s="22"/>
      <c r="D141" s="24"/>
      <c r="E141" s="107"/>
      <c r="F141" s="108"/>
    </row>
    <row r="142" spans="1:6" hidden="1" x14ac:dyDescent="0.25">
      <c r="A142" s="22">
        <v>6</v>
      </c>
      <c r="B142" s="25"/>
      <c r="C142" s="22"/>
      <c r="D142" s="24"/>
      <c r="E142" s="107"/>
      <c r="F142" s="108"/>
    </row>
    <row r="143" spans="1:6" x14ac:dyDescent="0.25">
      <c r="A143" s="26"/>
      <c r="B143" s="19" t="s">
        <v>6</v>
      </c>
      <c r="C143" s="19" t="s">
        <v>42</v>
      </c>
      <c r="D143" s="19" t="s">
        <v>42</v>
      </c>
      <c r="E143" s="105">
        <f>SUM(E137:F142)</f>
        <v>1981.24</v>
      </c>
      <c r="F143" s="106"/>
    </row>
    <row r="144" spans="1:6" x14ac:dyDescent="0.25">
      <c r="A144" s="42"/>
      <c r="B144" s="43"/>
      <c r="C144" s="43"/>
      <c r="D144" s="43"/>
      <c r="E144" s="43"/>
      <c r="F144" s="43"/>
    </row>
    <row r="145" spans="1:13" x14ac:dyDescent="0.25">
      <c r="A145" s="114" t="s">
        <v>115</v>
      </c>
      <c r="B145" s="114"/>
      <c r="C145" s="114"/>
      <c r="D145" s="114"/>
      <c r="E145" s="114"/>
      <c r="F145" s="114"/>
    </row>
    <row r="146" spans="1:13" x14ac:dyDescent="0.25">
      <c r="A146" s="20"/>
      <c r="B146" s="20"/>
      <c r="C146" s="20"/>
      <c r="D146" s="20"/>
      <c r="E146" s="20"/>
      <c r="F146" s="20"/>
    </row>
    <row r="147" spans="1:13" ht="30" x14ac:dyDescent="0.25">
      <c r="A147" s="21" t="s">
        <v>36</v>
      </c>
      <c r="B147" s="21" t="s">
        <v>0</v>
      </c>
      <c r="C147" s="21" t="s">
        <v>4</v>
      </c>
      <c r="D147" s="21" t="s">
        <v>29</v>
      </c>
      <c r="E147" s="109" t="s">
        <v>67</v>
      </c>
      <c r="F147" s="110"/>
    </row>
    <row r="148" spans="1:13" x14ac:dyDescent="0.25">
      <c r="A148" s="19">
        <v>1</v>
      </c>
      <c r="B148" s="19">
        <v>2</v>
      </c>
      <c r="C148" s="19">
        <v>3</v>
      </c>
      <c r="D148" s="19">
        <v>4</v>
      </c>
      <c r="E148" s="103">
        <v>5</v>
      </c>
      <c r="F148" s="104"/>
    </row>
    <row r="149" spans="1:13" ht="30" x14ac:dyDescent="0.25">
      <c r="A149" s="22">
        <v>1</v>
      </c>
      <c r="B149" s="80" t="s">
        <v>149</v>
      </c>
      <c r="C149" s="22">
        <v>5</v>
      </c>
      <c r="D149" s="24">
        <f>E149/C149</f>
        <v>0</v>
      </c>
      <c r="E149" s="107"/>
      <c r="F149" s="108"/>
      <c r="M149" s="88"/>
    </row>
    <row r="150" spans="1:13" hidden="1" x14ac:dyDescent="0.25">
      <c r="A150" s="22">
        <v>2</v>
      </c>
      <c r="B150" s="25"/>
      <c r="C150" s="22"/>
      <c r="D150" s="24"/>
      <c r="E150" s="107"/>
      <c r="F150" s="108"/>
    </row>
    <row r="151" spans="1:13" hidden="1" x14ac:dyDescent="0.25">
      <c r="A151" s="22">
        <v>3</v>
      </c>
      <c r="B151" s="25"/>
      <c r="C151" s="22"/>
      <c r="D151" s="24"/>
      <c r="E151" s="107"/>
      <c r="F151" s="108"/>
    </row>
    <row r="152" spans="1:13" hidden="1" x14ac:dyDescent="0.25">
      <c r="A152" s="22">
        <v>4</v>
      </c>
      <c r="B152" s="25"/>
      <c r="C152" s="22"/>
      <c r="D152" s="24"/>
      <c r="E152" s="107"/>
      <c r="F152" s="108"/>
    </row>
    <row r="153" spans="1:13" hidden="1" x14ac:dyDescent="0.25">
      <c r="A153" s="22">
        <v>5</v>
      </c>
      <c r="B153" s="25"/>
      <c r="C153" s="22"/>
      <c r="D153" s="24"/>
      <c r="E153" s="107"/>
      <c r="F153" s="108"/>
    </row>
    <row r="154" spans="1:13" hidden="1" x14ac:dyDescent="0.25">
      <c r="A154" s="22">
        <v>6</v>
      </c>
      <c r="B154" s="25"/>
      <c r="C154" s="22"/>
      <c r="D154" s="24"/>
      <c r="E154" s="107"/>
      <c r="F154" s="108"/>
    </row>
    <row r="155" spans="1:13" x14ac:dyDescent="0.25">
      <c r="A155" s="18"/>
      <c r="B155" s="19" t="s">
        <v>6</v>
      </c>
      <c r="C155" s="19" t="s">
        <v>42</v>
      </c>
      <c r="D155" s="19" t="s">
        <v>42</v>
      </c>
      <c r="E155" s="105">
        <f>E154+E153+E152+E151+E150+E149</f>
        <v>0</v>
      </c>
      <c r="F155" s="106"/>
      <c r="G155" s="84">
        <f>F16+F50+F77+E110+E131+E143+E155</f>
        <v>4646035.0687200008</v>
      </c>
    </row>
    <row r="156" spans="1:13" hidden="1" x14ac:dyDescent="0.25">
      <c r="A156" s="20"/>
      <c r="B156" s="20"/>
      <c r="C156" s="20"/>
      <c r="D156" s="20"/>
      <c r="E156" s="20"/>
      <c r="F156" s="20"/>
    </row>
    <row r="157" spans="1:13" hidden="1" x14ac:dyDescent="0.25">
      <c r="A157" s="114" t="s">
        <v>136</v>
      </c>
      <c r="B157" s="114"/>
      <c r="C157" s="114"/>
      <c r="D157" s="114"/>
      <c r="E157" s="114"/>
      <c r="F157" s="114"/>
    </row>
    <row r="158" spans="1:13" hidden="1" x14ac:dyDescent="0.25">
      <c r="A158" s="29" t="s">
        <v>107</v>
      </c>
      <c r="B158" s="30"/>
      <c r="C158" s="30"/>
      <c r="D158" s="30"/>
      <c r="E158" s="30"/>
      <c r="F158" s="30"/>
    </row>
    <row r="159" spans="1:13" ht="15" hidden="1" customHeight="1" x14ac:dyDescent="0.25">
      <c r="A159" s="29" t="s">
        <v>34</v>
      </c>
      <c r="B159" s="31"/>
      <c r="C159" s="44" t="s">
        <v>132</v>
      </c>
      <c r="D159" s="45"/>
      <c r="E159" s="45"/>
      <c r="F159" s="45"/>
    </row>
    <row r="160" spans="1:13" hidden="1" x14ac:dyDescent="0.25">
      <c r="A160" s="54"/>
      <c r="B160" s="54"/>
      <c r="C160" s="120"/>
      <c r="D160" s="120"/>
      <c r="E160" s="120"/>
      <c r="F160" s="120"/>
    </row>
    <row r="161" spans="1:9" hidden="1" x14ac:dyDescent="0.25">
      <c r="A161" s="21" t="s">
        <v>36</v>
      </c>
      <c r="B161" s="21" t="s">
        <v>0</v>
      </c>
      <c r="C161" s="109" t="s">
        <v>27</v>
      </c>
      <c r="D161" s="110"/>
      <c r="E161" s="109" t="s">
        <v>28</v>
      </c>
      <c r="F161" s="110"/>
    </row>
    <row r="162" spans="1:9" hidden="1" x14ac:dyDescent="0.25">
      <c r="A162" s="19">
        <v>1</v>
      </c>
      <c r="B162" s="19">
        <v>2</v>
      </c>
      <c r="C162" s="103">
        <v>3</v>
      </c>
      <c r="D162" s="104"/>
      <c r="E162" s="103">
        <v>4</v>
      </c>
      <c r="F162" s="104"/>
    </row>
    <row r="163" spans="1:9" hidden="1" x14ac:dyDescent="0.25">
      <c r="A163" s="36">
        <v>1</v>
      </c>
      <c r="B163" s="23" t="s">
        <v>135</v>
      </c>
      <c r="C163" s="99"/>
      <c r="D163" s="100"/>
      <c r="E163" s="107"/>
      <c r="F163" s="108"/>
    </row>
    <row r="164" spans="1:9" hidden="1" x14ac:dyDescent="0.25">
      <c r="A164" s="36">
        <v>2</v>
      </c>
      <c r="B164" s="23"/>
      <c r="C164" s="99"/>
      <c r="D164" s="100"/>
      <c r="E164" s="107"/>
      <c r="F164" s="108"/>
    </row>
    <row r="165" spans="1:9" hidden="1" x14ac:dyDescent="0.25">
      <c r="A165" s="36">
        <v>3</v>
      </c>
      <c r="B165" s="23"/>
      <c r="C165" s="99"/>
      <c r="D165" s="100"/>
      <c r="E165" s="107"/>
      <c r="F165" s="108"/>
    </row>
    <row r="166" spans="1:9" ht="37.5" hidden="1" customHeight="1" x14ac:dyDescent="0.25">
      <c r="A166" s="36">
        <v>4</v>
      </c>
      <c r="B166" s="23"/>
      <c r="C166" s="99"/>
      <c r="D166" s="100"/>
      <c r="E166" s="107"/>
      <c r="F166" s="108"/>
    </row>
    <row r="167" spans="1:9" hidden="1" x14ac:dyDescent="0.25">
      <c r="A167" s="36">
        <v>5</v>
      </c>
      <c r="B167" s="35"/>
      <c r="C167" s="121"/>
      <c r="D167" s="122"/>
      <c r="E167" s="107"/>
      <c r="F167" s="108"/>
    </row>
    <row r="168" spans="1:9" hidden="1" x14ac:dyDescent="0.25">
      <c r="A168" s="36">
        <v>6</v>
      </c>
      <c r="B168" s="35"/>
      <c r="C168" s="121"/>
      <c r="D168" s="122"/>
      <c r="E168" s="107"/>
      <c r="F168" s="108"/>
    </row>
    <row r="169" spans="1:9" hidden="1" x14ac:dyDescent="0.25">
      <c r="A169" s="36">
        <v>7</v>
      </c>
      <c r="B169" s="35"/>
      <c r="C169" s="121"/>
      <c r="D169" s="122"/>
      <c r="E169" s="107"/>
      <c r="F169" s="108"/>
    </row>
    <row r="170" spans="1:9" hidden="1" x14ac:dyDescent="0.25">
      <c r="A170" s="36">
        <v>8</v>
      </c>
      <c r="B170" s="23"/>
      <c r="C170" s="115"/>
      <c r="D170" s="116"/>
      <c r="E170" s="155"/>
      <c r="F170" s="156"/>
    </row>
    <row r="171" spans="1:9" hidden="1" x14ac:dyDescent="0.25">
      <c r="A171" s="36">
        <v>9</v>
      </c>
      <c r="B171" s="25"/>
      <c r="C171" s="115"/>
      <c r="D171" s="116"/>
      <c r="E171" s="107"/>
      <c r="F171" s="108"/>
    </row>
    <row r="172" spans="1:9" hidden="1" x14ac:dyDescent="0.25">
      <c r="A172" s="26"/>
      <c r="B172" s="19" t="s">
        <v>6</v>
      </c>
      <c r="C172" s="103" t="s">
        <v>42</v>
      </c>
      <c r="D172" s="104"/>
      <c r="E172" s="105">
        <f>E171+E170+E169+E168+E167+E166+E165+E164+E163</f>
        <v>0</v>
      </c>
      <c r="F172" s="106"/>
      <c r="I172" s="60"/>
    </row>
    <row r="173" spans="1:9" ht="52.5" hidden="1" customHeight="1" x14ac:dyDescent="0.25">
      <c r="A173" s="157" t="s">
        <v>134</v>
      </c>
      <c r="B173" s="157"/>
      <c r="C173" s="157"/>
      <c r="D173" s="157"/>
      <c r="E173" s="157"/>
      <c r="F173" s="157"/>
      <c r="I173" s="61"/>
    </row>
    <row r="174" spans="1:9" ht="19.5" hidden="1" customHeight="1" x14ac:dyDescent="0.25">
      <c r="A174" s="65"/>
      <c r="B174" s="65"/>
      <c r="C174" s="65"/>
      <c r="D174" s="65"/>
      <c r="E174" s="65"/>
      <c r="F174" s="65"/>
    </row>
    <row r="175" spans="1:9" hidden="1" x14ac:dyDescent="0.25">
      <c r="A175" s="29" t="s">
        <v>30</v>
      </c>
      <c r="B175" s="29"/>
      <c r="C175" s="20"/>
      <c r="D175" s="20"/>
      <c r="E175" s="20"/>
      <c r="F175" s="20"/>
    </row>
    <row r="176" spans="1:9" hidden="1" x14ac:dyDescent="0.25">
      <c r="A176" s="66" t="s">
        <v>31</v>
      </c>
      <c r="B176" s="66"/>
      <c r="C176" s="20"/>
      <c r="D176" s="20"/>
      <c r="E176" s="20"/>
      <c r="F176" s="20"/>
    </row>
    <row r="177" spans="1:9" hidden="1" x14ac:dyDescent="0.25">
      <c r="A177" s="66" t="s">
        <v>138</v>
      </c>
      <c r="B177" s="66"/>
      <c r="C177" s="67"/>
      <c r="D177" s="20"/>
      <c r="E177" s="158" t="s">
        <v>139</v>
      </c>
      <c r="F177" s="158"/>
    </row>
    <row r="178" spans="1:9" hidden="1" x14ac:dyDescent="0.25">
      <c r="A178" s="20"/>
      <c r="B178" s="20"/>
      <c r="C178" s="68" t="s">
        <v>68</v>
      </c>
      <c r="D178" s="20"/>
      <c r="E178" s="159" t="s">
        <v>69</v>
      </c>
      <c r="F178" s="159"/>
    </row>
    <row r="179" spans="1:9" hidden="1" x14ac:dyDescent="0.25"/>
    <row r="180" spans="1:9" x14ac:dyDescent="0.25">
      <c r="A180" s="56"/>
      <c r="B180" s="56"/>
    </row>
    <row r="181" spans="1:9" x14ac:dyDescent="0.25">
      <c r="A181" s="55"/>
      <c r="B181" s="55"/>
    </row>
    <row r="182" spans="1:9" x14ac:dyDescent="0.25">
      <c r="A182" s="154" t="s">
        <v>160</v>
      </c>
      <c r="B182" s="154"/>
      <c r="C182" s="11"/>
      <c r="E182" s="113" t="s">
        <v>161</v>
      </c>
      <c r="F182" s="113"/>
    </row>
    <row r="183" spans="1:9" x14ac:dyDescent="0.25">
      <c r="A183" t="s">
        <v>140</v>
      </c>
      <c r="C183" s="62" t="s">
        <v>68</v>
      </c>
      <c r="E183" s="98" t="s">
        <v>69</v>
      </c>
      <c r="F183" s="98"/>
    </row>
    <row r="192" spans="1:9" x14ac:dyDescent="0.25">
      <c r="I192" s="92">
        <f>E149+E137+E131+E110+F77+F50+F16</f>
        <v>4646035.0687199999</v>
      </c>
    </row>
    <row r="193" spans="7:7" x14ac:dyDescent="0.25">
      <c r="G193" s="60">
        <f>F16+F50+F77+E131+E155+E143+E110</f>
        <v>4646035.0687200008</v>
      </c>
    </row>
    <row r="195" spans="7:7" x14ac:dyDescent="0.25">
      <c r="G195" s="60"/>
    </row>
  </sheetData>
  <mergeCells count="161">
    <mergeCell ref="A1:F1"/>
    <mergeCell ref="A2:F2"/>
    <mergeCell ref="A3:F3"/>
    <mergeCell ref="A4:F4"/>
    <mergeCell ref="A5:F5"/>
    <mergeCell ref="A10:F10"/>
    <mergeCell ref="B40:E40"/>
    <mergeCell ref="B41:E41"/>
    <mergeCell ref="B42:E42"/>
    <mergeCell ref="A26:F26"/>
    <mergeCell ref="A34:F34"/>
    <mergeCell ref="A35:F35"/>
    <mergeCell ref="D12:E12"/>
    <mergeCell ref="D13:E13"/>
    <mergeCell ref="D14:E14"/>
    <mergeCell ref="D15:E15"/>
    <mergeCell ref="D16:E16"/>
    <mergeCell ref="A18:F18"/>
    <mergeCell ref="B43:E43"/>
    <mergeCell ref="B44:E44"/>
    <mergeCell ref="B45:E45"/>
    <mergeCell ref="B37:E37"/>
    <mergeCell ref="B38:E38"/>
    <mergeCell ref="B39:E39"/>
    <mergeCell ref="A55:F55"/>
    <mergeCell ref="D59:E59"/>
    <mergeCell ref="D60:E60"/>
    <mergeCell ref="D61:E61"/>
    <mergeCell ref="D62:E62"/>
    <mergeCell ref="D63:E63"/>
    <mergeCell ref="B46:E46"/>
    <mergeCell ref="B47:E47"/>
    <mergeCell ref="B48:E48"/>
    <mergeCell ref="B49:E49"/>
    <mergeCell ref="B50:E50"/>
    <mergeCell ref="A52:F52"/>
    <mergeCell ref="E92:F92"/>
    <mergeCell ref="E93:F93"/>
    <mergeCell ref="E94:F94"/>
    <mergeCell ref="E95:F95"/>
    <mergeCell ref="A97:F97"/>
    <mergeCell ref="C99:D99"/>
    <mergeCell ref="E99:F99"/>
    <mergeCell ref="D64:E64"/>
    <mergeCell ref="A66:F66"/>
    <mergeCell ref="A70:F70"/>
    <mergeCell ref="A79:F79"/>
    <mergeCell ref="A89:F89"/>
    <mergeCell ref="E91:F91"/>
    <mergeCell ref="C103:D103"/>
    <mergeCell ref="E103:F103"/>
    <mergeCell ref="C104:D104"/>
    <mergeCell ref="E104:F104"/>
    <mergeCell ref="C105:D105"/>
    <mergeCell ref="E105:F105"/>
    <mergeCell ref="C100:D100"/>
    <mergeCell ref="E100:F100"/>
    <mergeCell ref="C101:D101"/>
    <mergeCell ref="E101:F101"/>
    <mergeCell ref="C102:D102"/>
    <mergeCell ref="E102:F102"/>
    <mergeCell ref="C109:D109"/>
    <mergeCell ref="E109:F109"/>
    <mergeCell ref="C110:D110"/>
    <mergeCell ref="E110:F110"/>
    <mergeCell ref="A112:F112"/>
    <mergeCell ref="C114:D114"/>
    <mergeCell ref="E114:F114"/>
    <mergeCell ref="C106:D106"/>
    <mergeCell ref="E106:F106"/>
    <mergeCell ref="C107:D107"/>
    <mergeCell ref="E107:F107"/>
    <mergeCell ref="C108:D108"/>
    <mergeCell ref="E108:F108"/>
    <mergeCell ref="C118:D118"/>
    <mergeCell ref="E118:F118"/>
    <mergeCell ref="C119:D119"/>
    <mergeCell ref="E119:F119"/>
    <mergeCell ref="C120:D120"/>
    <mergeCell ref="E120:F120"/>
    <mergeCell ref="C115:D115"/>
    <mergeCell ref="E115:F115"/>
    <mergeCell ref="C116:D116"/>
    <mergeCell ref="E116:F116"/>
    <mergeCell ref="C117:D117"/>
    <mergeCell ref="E117:F117"/>
    <mergeCell ref="C124:D124"/>
    <mergeCell ref="E124:F124"/>
    <mergeCell ref="C125:D125"/>
    <mergeCell ref="E125:F125"/>
    <mergeCell ref="C126:D126"/>
    <mergeCell ref="E126:F126"/>
    <mergeCell ref="C121:D121"/>
    <mergeCell ref="E121:F121"/>
    <mergeCell ref="C122:D122"/>
    <mergeCell ref="E122:F122"/>
    <mergeCell ref="C123:D123"/>
    <mergeCell ref="E123:F123"/>
    <mergeCell ref="C130:D130"/>
    <mergeCell ref="E130:F130"/>
    <mergeCell ref="C131:D131"/>
    <mergeCell ref="E131:F131"/>
    <mergeCell ref="A133:F133"/>
    <mergeCell ref="E135:F135"/>
    <mergeCell ref="C127:D127"/>
    <mergeCell ref="E127:F127"/>
    <mergeCell ref="C128:D128"/>
    <mergeCell ref="E128:F128"/>
    <mergeCell ref="C129:D129"/>
    <mergeCell ref="E129:F129"/>
    <mergeCell ref="E142:F142"/>
    <mergeCell ref="E143:F143"/>
    <mergeCell ref="A145:F145"/>
    <mergeCell ref="E147:F147"/>
    <mergeCell ref="E148:F148"/>
    <mergeCell ref="E149:F149"/>
    <mergeCell ref="E136:F136"/>
    <mergeCell ref="E137:F137"/>
    <mergeCell ref="E138:F138"/>
    <mergeCell ref="E139:F139"/>
    <mergeCell ref="E140:F140"/>
    <mergeCell ref="E141:F141"/>
    <mergeCell ref="A157:F157"/>
    <mergeCell ref="C160:D160"/>
    <mergeCell ref="E160:F160"/>
    <mergeCell ref="C161:D161"/>
    <mergeCell ref="E161:F161"/>
    <mergeCell ref="C162:D162"/>
    <mergeCell ref="E162:F162"/>
    <mergeCell ref="E150:F150"/>
    <mergeCell ref="E151:F151"/>
    <mergeCell ref="E152:F152"/>
    <mergeCell ref="E153:F153"/>
    <mergeCell ref="E154:F154"/>
    <mergeCell ref="E155:F155"/>
    <mergeCell ref="C166:D166"/>
    <mergeCell ref="E166:F166"/>
    <mergeCell ref="C167:D167"/>
    <mergeCell ref="E167:F167"/>
    <mergeCell ref="C168:D168"/>
    <mergeCell ref="E168:F168"/>
    <mergeCell ref="C163:D163"/>
    <mergeCell ref="E163:F163"/>
    <mergeCell ref="C164:D164"/>
    <mergeCell ref="E164:F164"/>
    <mergeCell ref="C165:D165"/>
    <mergeCell ref="E165:F165"/>
    <mergeCell ref="E182:F182"/>
    <mergeCell ref="E183:F183"/>
    <mergeCell ref="C172:D172"/>
    <mergeCell ref="E172:F172"/>
    <mergeCell ref="A173:F173"/>
    <mergeCell ref="E177:F177"/>
    <mergeCell ref="E178:F178"/>
    <mergeCell ref="C169:D169"/>
    <mergeCell ref="E169:F169"/>
    <mergeCell ref="C170:D170"/>
    <mergeCell ref="E170:F170"/>
    <mergeCell ref="C171:D171"/>
    <mergeCell ref="E171:F171"/>
    <mergeCell ref="A182:B182"/>
  </mergeCells>
  <printOptions horizontalCentered="1"/>
  <pageMargins left="0.70866141732283472" right="0.51181102362204722" top="0.78740157480314965" bottom="0.39370078740157483" header="0" footer="0"/>
  <pageSetup paperSize="9" scale="65" orientation="portrait" horizontalDpi="180" verticalDpi="180" r:id="rId1"/>
  <rowBreaks count="2" manualBreakCount="2">
    <brk id="52" max="5" man="1"/>
    <brk id="186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5"/>
  <sheetViews>
    <sheetView workbookViewId="0">
      <selection activeCell="E168" sqref="E168:F168"/>
    </sheetView>
  </sheetViews>
  <sheetFormatPr defaultRowHeight="15" x14ac:dyDescent="0.25"/>
  <cols>
    <col min="1" max="1" width="12.42578125" customWidth="1"/>
    <col min="2" max="2" width="33.28515625" customWidth="1"/>
    <col min="3" max="3" width="22.28515625" customWidth="1"/>
    <col min="4" max="4" width="21.7109375" customWidth="1"/>
    <col min="5" max="5" width="20.5703125" customWidth="1"/>
    <col min="6" max="6" width="24.42578125" customWidth="1"/>
    <col min="8" max="9" width="11.42578125" bestFit="1" customWidth="1"/>
  </cols>
  <sheetData>
    <row r="1" spans="1:6" x14ac:dyDescent="0.25">
      <c r="A1" s="137" t="s">
        <v>32</v>
      </c>
      <c r="B1" s="137"/>
      <c r="C1" s="137"/>
      <c r="D1" s="137"/>
      <c r="E1" s="137"/>
      <c r="F1" s="137"/>
    </row>
    <row r="2" spans="1:6" x14ac:dyDescent="0.25">
      <c r="A2" s="137" t="s">
        <v>166</v>
      </c>
      <c r="B2" s="137"/>
      <c r="C2" s="137"/>
      <c r="D2" s="137"/>
      <c r="E2" s="137"/>
      <c r="F2" s="137"/>
    </row>
    <row r="3" spans="1:6" x14ac:dyDescent="0.25">
      <c r="A3" s="137" t="s">
        <v>171</v>
      </c>
      <c r="B3" s="137"/>
      <c r="C3" s="137"/>
      <c r="D3" s="137"/>
      <c r="E3" s="137"/>
      <c r="F3" s="137"/>
    </row>
    <row r="4" spans="1:6" hidden="1" x14ac:dyDescent="0.25">
      <c r="A4" s="138"/>
      <c r="B4" s="138"/>
      <c r="C4" s="138"/>
      <c r="D4" s="138"/>
      <c r="E4" s="138"/>
      <c r="F4" s="138"/>
    </row>
    <row r="5" spans="1:6" hidden="1" x14ac:dyDescent="0.25">
      <c r="A5" s="137" t="s">
        <v>33</v>
      </c>
      <c r="B5" s="137"/>
      <c r="C5" s="137"/>
      <c r="D5" s="137"/>
      <c r="E5" s="137"/>
      <c r="F5" s="137"/>
    </row>
    <row r="6" spans="1:6" ht="12" hidden="1" customHeight="1" x14ac:dyDescent="0.25">
      <c r="A6" s="50"/>
      <c r="B6" s="50"/>
      <c r="C6" s="50"/>
      <c r="D6" s="50"/>
      <c r="E6" s="50"/>
      <c r="F6" s="50"/>
    </row>
    <row r="7" spans="1:6" hidden="1" x14ac:dyDescent="0.25">
      <c r="A7" s="52" t="s">
        <v>72</v>
      </c>
      <c r="B7" s="2"/>
      <c r="C7" s="2"/>
      <c r="D7" s="2"/>
      <c r="E7" s="2"/>
      <c r="F7" s="2"/>
    </row>
    <row r="8" spans="1:6" hidden="1" x14ac:dyDescent="0.25">
      <c r="A8" s="52" t="s">
        <v>34</v>
      </c>
      <c r="B8" s="4"/>
      <c r="C8" s="13" t="s">
        <v>71</v>
      </c>
      <c r="D8" s="3"/>
      <c r="E8" s="3"/>
      <c r="F8" s="3"/>
    </row>
    <row r="9" spans="1:6" ht="11.25" hidden="1" customHeight="1" x14ac:dyDescent="0.25">
      <c r="A9" s="1"/>
      <c r="B9" s="1"/>
      <c r="C9" s="1"/>
      <c r="D9" s="1"/>
      <c r="E9" s="1"/>
      <c r="F9" s="1"/>
    </row>
    <row r="10" spans="1:6" hidden="1" x14ac:dyDescent="0.25">
      <c r="A10" s="137" t="s">
        <v>35</v>
      </c>
      <c r="B10" s="137"/>
      <c r="C10" s="137"/>
      <c r="D10" s="137"/>
      <c r="E10" s="137"/>
      <c r="F10" s="137"/>
    </row>
    <row r="11" spans="1:6" ht="9.75" hidden="1" customHeight="1" x14ac:dyDescent="0.25"/>
    <row r="12" spans="1:6" ht="33" hidden="1" customHeight="1" x14ac:dyDescent="0.25">
      <c r="A12" s="6" t="s">
        <v>36</v>
      </c>
      <c r="B12" s="6" t="s">
        <v>0</v>
      </c>
      <c r="C12" s="6" t="s">
        <v>1</v>
      </c>
      <c r="D12" s="139" t="s">
        <v>37</v>
      </c>
      <c r="E12" s="140"/>
      <c r="F12" s="6" t="s">
        <v>38</v>
      </c>
    </row>
    <row r="13" spans="1:6" hidden="1" x14ac:dyDescent="0.25">
      <c r="A13" s="5">
        <v>1</v>
      </c>
      <c r="B13" s="5">
        <v>2</v>
      </c>
      <c r="C13" s="5">
        <v>3</v>
      </c>
      <c r="D13" s="141">
        <v>4</v>
      </c>
      <c r="E13" s="142"/>
      <c r="F13" s="5">
        <v>5</v>
      </c>
    </row>
    <row r="14" spans="1:6" hidden="1" x14ac:dyDescent="0.25">
      <c r="A14" s="7"/>
      <c r="B14" s="8"/>
      <c r="C14" s="7"/>
      <c r="D14" s="145"/>
      <c r="E14" s="146"/>
      <c r="F14" s="7"/>
    </row>
    <row r="15" spans="1:6" hidden="1" x14ac:dyDescent="0.25">
      <c r="A15" s="7"/>
      <c r="B15" s="8"/>
      <c r="C15" s="7"/>
      <c r="D15" s="145"/>
      <c r="E15" s="146"/>
      <c r="F15" s="7"/>
    </row>
    <row r="16" spans="1:6" hidden="1" x14ac:dyDescent="0.25">
      <c r="A16" s="15"/>
      <c r="B16" s="15" t="s">
        <v>6</v>
      </c>
      <c r="C16" s="17" t="s">
        <v>42</v>
      </c>
      <c r="D16" s="162" t="s">
        <v>42</v>
      </c>
      <c r="E16" s="163"/>
      <c r="F16" s="58">
        <f>SUM(F14:F15)</f>
        <v>0</v>
      </c>
    </row>
    <row r="17" spans="1:6" hidden="1" x14ac:dyDescent="0.25"/>
    <row r="18" spans="1:6" hidden="1" x14ac:dyDescent="0.25">
      <c r="A18" s="137" t="s">
        <v>2</v>
      </c>
      <c r="B18" s="137"/>
      <c r="C18" s="137"/>
      <c r="D18" s="137"/>
      <c r="E18" s="137"/>
      <c r="F18" s="137"/>
    </row>
    <row r="19" spans="1:6" ht="9.75" hidden="1" customHeight="1" x14ac:dyDescent="0.25"/>
    <row r="20" spans="1:6" ht="46.5" hidden="1" customHeight="1" x14ac:dyDescent="0.25">
      <c r="A20" s="6" t="s">
        <v>36</v>
      </c>
      <c r="B20" s="6" t="s">
        <v>3</v>
      </c>
      <c r="C20" s="6" t="s">
        <v>39</v>
      </c>
      <c r="D20" s="6" t="s">
        <v>40</v>
      </c>
      <c r="E20" s="6" t="s">
        <v>5</v>
      </c>
      <c r="F20" s="6" t="s">
        <v>41</v>
      </c>
    </row>
    <row r="21" spans="1:6" ht="11.25" hidden="1" customHeight="1" x14ac:dyDescent="0.25">
      <c r="A21" s="5">
        <v>1</v>
      </c>
      <c r="B21" s="5">
        <v>2</v>
      </c>
      <c r="C21" s="5">
        <v>3</v>
      </c>
      <c r="D21" s="5">
        <v>4</v>
      </c>
      <c r="E21" s="5">
        <v>5</v>
      </c>
      <c r="F21" s="5">
        <v>6</v>
      </c>
    </row>
    <row r="22" spans="1:6" hidden="1" x14ac:dyDescent="0.25">
      <c r="A22" s="7">
        <v>1</v>
      </c>
      <c r="B22" s="8" t="s">
        <v>70</v>
      </c>
      <c r="C22" s="7"/>
      <c r="D22" s="7"/>
      <c r="E22" s="7"/>
      <c r="F22" s="14">
        <f>C22*D22*E22</f>
        <v>0</v>
      </c>
    </row>
    <row r="23" spans="1:6" hidden="1" x14ac:dyDescent="0.25">
      <c r="A23" s="7">
        <v>2</v>
      </c>
      <c r="B23" s="8" t="s">
        <v>73</v>
      </c>
      <c r="C23" s="7"/>
      <c r="D23" s="7"/>
      <c r="E23" s="7"/>
      <c r="F23" s="14">
        <f>C23*D23*E23</f>
        <v>0</v>
      </c>
    </row>
    <row r="24" spans="1:6" hidden="1" x14ac:dyDescent="0.25">
      <c r="A24" s="18"/>
      <c r="B24" s="19" t="s">
        <v>6</v>
      </c>
      <c r="C24" s="19" t="s">
        <v>42</v>
      </c>
      <c r="D24" s="19" t="s">
        <v>42</v>
      </c>
      <c r="E24" s="19" t="s">
        <v>42</v>
      </c>
      <c r="F24" s="59">
        <f>SUM(F22:F23)</f>
        <v>0</v>
      </c>
    </row>
    <row r="25" spans="1:6" ht="8.25" hidden="1" customHeight="1" x14ac:dyDescent="0.25">
      <c r="A25" s="20"/>
      <c r="B25" s="20"/>
      <c r="C25" s="20"/>
      <c r="D25" s="20"/>
      <c r="E25" s="20"/>
      <c r="F25" s="20"/>
    </row>
    <row r="26" spans="1:6" hidden="1" x14ac:dyDescent="0.25">
      <c r="A26" s="114" t="s">
        <v>43</v>
      </c>
      <c r="B26" s="114"/>
      <c r="C26" s="114"/>
      <c r="D26" s="114"/>
      <c r="E26" s="114"/>
      <c r="F26" s="114"/>
    </row>
    <row r="27" spans="1:6" ht="7.5" hidden="1" customHeight="1" x14ac:dyDescent="0.25">
      <c r="A27" s="20"/>
      <c r="B27" s="20"/>
      <c r="C27" s="20"/>
      <c r="D27" s="20"/>
      <c r="E27" s="20"/>
      <c r="F27" s="20"/>
    </row>
    <row r="28" spans="1:6" ht="45" hidden="1" x14ac:dyDescent="0.25">
      <c r="A28" s="21" t="s">
        <v>36</v>
      </c>
      <c r="B28" s="21" t="s">
        <v>3</v>
      </c>
      <c r="C28" s="21" t="s">
        <v>44</v>
      </c>
      <c r="D28" s="21" t="s">
        <v>45</v>
      </c>
      <c r="E28" s="21" t="s">
        <v>5</v>
      </c>
      <c r="F28" s="21" t="s">
        <v>41</v>
      </c>
    </row>
    <row r="29" spans="1:6" ht="12" hidden="1" customHeight="1" x14ac:dyDescent="0.25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</row>
    <row r="30" spans="1:6" ht="29.25" hidden="1" customHeight="1" x14ac:dyDescent="0.25">
      <c r="A30" s="22">
        <v>1</v>
      </c>
      <c r="B30" s="23" t="s">
        <v>74</v>
      </c>
      <c r="C30" s="22"/>
      <c r="D30" s="22"/>
      <c r="E30" s="22"/>
      <c r="F30" s="24">
        <f>C30*D30*E30</f>
        <v>0</v>
      </c>
    </row>
    <row r="31" spans="1:6" hidden="1" x14ac:dyDescent="0.25">
      <c r="A31" s="22"/>
      <c r="B31" s="25"/>
      <c r="C31" s="22"/>
      <c r="D31" s="22"/>
      <c r="E31" s="22"/>
      <c r="F31" s="24">
        <f>C31*D31*E31</f>
        <v>0</v>
      </c>
    </row>
    <row r="32" spans="1:6" hidden="1" x14ac:dyDescent="0.25">
      <c r="A32" s="26"/>
      <c r="B32" s="19" t="s">
        <v>6</v>
      </c>
      <c r="C32" s="19" t="s">
        <v>42</v>
      </c>
      <c r="D32" s="19" t="s">
        <v>42</v>
      </c>
      <c r="E32" s="19" t="s">
        <v>42</v>
      </c>
      <c r="F32" s="59">
        <f>SUM(F30:F31)</f>
        <v>0</v>
      </c>
    </row>
    <row r="33" spans="1:6" ht="10.5" hidden="1" customHeight="1" x14ac:dyDescent="0.25">
      <c r="A33" s="20"/>
      <c r="B33" s="20"/>
      <c r="C33" s="20"/>
      <c r="D33" s="20"/>
      <c r="E33" s="20"/>
      <c r="F33" s="20"/>
    </row>
    <row r="34" spans="1:6" ht="21" hidden="1" customHeight="1" x14ac:dyDescent="0.25">
      <c r="A34" s="114" t="s">
        <v>46</v>
      </c>
      <c r="B34" s="114"/>
      <c r="C34" s="114"/>
      <c r="D34" s="114"/>
      <c r="E34" s="114"/>
      <c r="F34" s="114"/>
    </row>
    <row r="35" spans="1:6" hidden="1" x14ac:dyDescent="0.25">
      <c r="A35" s="114" t="s">
        <v>47</v>
      </c>
      <c r="B35" s="114"/>
      <c r="C35" s="114"/>
      <c r="D35" s="114"/>
      <c r="E35" s="114"/>
      <c r="F35" s="114"/>
    </row>
    <row r="36" spans="1:6" ht="16.5" hidden="1" customHeight="1" x14ac:dyDescent="0.25">
      <c r="A36" s="20"/>
      <c r="B36" s="20"/>
      <c r="C36" s="20"/>
      <c r="D36" s="20"/>
      <c r="E36" s="20"/>
      <c r="F36" s="20"/>
    </row>
    <row r="37" spans="1:6" ht="24" hidden="1" customHeight="1" x14ac:dyDescent="0.25">
      <c r="A37" s="19" t="s">
        <v>36</v>
      </c>
      <c r="B37" s="103" t="s">
        <v>48</v>
      </c>
      <c r="C37" s="149"/>
      <c r="D37" s="149"/>
      <c r="E37" s="104"/>
      <c r="F37" s="19" t="s">
        <v>49</v>
      </c>
    </row>
    <row r="38" spans="1:6" ht="12" hidden="1" customHeight="1" x14ac:dyDescent="0.25">
      <c r="A38" s="19">
        <v>1</v>
      </c>
      <c r="B38" s="147">
        <v>2</v>
      </c>
      <c r="C38" s="150"/>
      <c r="D38" s="150"/>
      <c r="E38" s="148"/>
      <c r="F38" s="19">
        <v>3</v>
      </c>
    </row>
    <row r="39" spans="1:6" hidden="1" x14ac:dyDescent="0.25">
      <c r="A39" s="22">
        <v>1</v>
      </c>
      <c r="B39" s="127" t="s">
        <v>7</v>
      </c>
      <c r="C39" s="128"/>
      <c r="D39" s="128"/>
      <c r="E39" s="129"/>
      <c r="F39" s="22"/>
    </row>
    <row r="40" spans="1:6" hidden="1" x14ac:dyDescent="0.25">
      <c r="A40" s="22" t="s">
        <v>8</v>
      </c>
      <c r="B40" s="127" t="s">
        <v>9</v>
      </c>
      <c r="C40" s="128"/>
      <c r="D40" s="128"/>
      <c r="E40" s="129"/>
      <c r="F40" s="22"/>
    </row>
    <row r="41" spans="1:6" hidden="1" x14ac:dyDescent="0.25">
      <c r="A41" s="22" t="s">
        <v>10</v>
      </c>
      <c r="B41" s="127" t="s">
        <v>11</v>
      </c>
      <c r="C41" s="128"/>
      <c r="D41" s="128"/>
      <c r="E41" s="129"/>
      <c r="F41" s="22"/>
    </row>
    <row r="42" spans="1:6" ht="30.75" hidden="1" customHeight="1" x14ac:dyDescent="0.25">
      <c r="A42" s="22" t="s">
        <v>12</v>
      </c>
      <c r="B42" s="127" t="s">
        <v>50</v>
      </c>
      <c r="C42" s="128"/>
      <c r="D42" s="128"/>
      <c r="E42" s="129"/>
      <c r="F42" s="22"/>
    </row>
    <row r="43" spans="1:6" hidden="1" x14ac:dyDescent="0.25">
      <c r="A43" s="22">
        <v>2</v>
      </c>
      <c r="B43" s="127" t="s">
        <v>13</v>
      </c>
      <c r="C43" s="128"/>
      <c r="D43" s="128"/>
      <c r="E43" s="129"/>
      <c r="F43" s="22"/>
    </row>
    <row r="44" spans="1:6" ht="31.5" hidden="1" customHeight="1" x14ac:dyDescent="0.25">
      <c r="A44" s="22" t="s">
        <v>14</v>
      </c>
      <c r="B44" s="127" t="s">
        <v>51</v>
      </c>
      <c r="C44" s="128"/>
      <c r="D44" s="128"/>
      <c r="E44" s="129"/>
      <c r="F44" s="22"/>
    </row>
    <row r="45" spans="1:6" ht="33.75" hidden="1" customHeight="1" x14ac:dyDescent="0.25">
      <c r="A45" s="22" t="s">
        <v>15</v>
      </c>
      <c r="B45" s="127" t="s">
        <v>52</v>
      </c>
      <c r="C45" s="128"/>
      <c r="D45" s="128"/>
      <c r="E45" s="129"/>
      <c r="F45" s="22"/>
    </row>
    <row r="46" spans="1:6" ht="31.5" hidden="1" customHeight="1" x14ac:dyDescent="0.25">
      <c r="A46" s="27" t="s">
        <v>16</v>
      </c>
      <c r="B46" s="127" t="s">
        <v>17</v>
      </c>
      <c r="C46" s="128"/>
      <c r="D46" s="128"/>
      <c r="E46" s="129"/>
      <c r="F46" s="22"/>
    </row>
    <row r="47" spans="1:6" ht="32.25" hidden="1" customHeight="1" x14ac:dyDescent="0.25">
      <c r="A47" s="27" t="s">
        <v>18</v>
      </c>
      <c r="B47" s="127" t="s">
        <v>53</v>
      </c>
      <c r="C47" s="128"/>
      <c r="D47" s="128"/>
      <c r="E47" s="129"/>
      <c r="F47" s="22"/>
    </row>
    <row r="48" spans="1:6" ht="31.5" hidden="1" customHeight="1" x14ac:dyDescent="0.25">
      <c r="A48" s="27" t="s">
        <v>19</v>
      </c>
      <c r="B48" s="127" t="s">
        <v>53</v>
      </c>
      <c r="C48" s="128"/>
      <c r="D48" s="128"/>
      <c r="E48" s="129"/>
      <c r="F48" s="22"/>
    </row>
    <row r="49" spans="1:6" hidden="1" x14ac:dyDescent="0.25">
      <c r="A49" s="22">
        <v>3</v>
      </c>
      <c r="B49" s="127" t="s">
        <v>54</v>
      </c>
      <c r="C49" s="128"/>
      <c r="D49" s="128"/>
      <c r="E49" s="129"/>
      <c r="F49" s="22"/>
    </row>
    <row r="50" spans="1:6" hidden="1" x14ac:dyDescent="0.25">
      <c r="A50" s="19"/>
      <c r="B50" s="130" t="s">
        <v>6</v>
      </c>
      <c r="C50" s="131"/>
      <c r="D50" s="131"/>
      <c r="E50" s="132"/>
      <c r="F50" s="58"/>
    </row>
    <row r="51" spans="1:6" ht="24" hidden="1" customHeight="1" x14ac:dyDescent="0.25">
      <c r="A51" s="28" t="s">
        <v>55</v>
      </c>
      <c r="B51" s="20"/>
      <c r="C51" s="20"/>
      <c r="D51" s="20"/>
      <c r="E51" s="20"/>
      <c r="F51" s="20"/>
    </row>
    <row r="52" spans="1:6" ht="48" hidden="1" customHeight="1" x14ac:dyDescent="0.25">
      <c r="A52" s="151" t="s">
        <v>56</v>
      </c>
      <c r="B52" s="151"/>
      <c r="C52" s="151"/>
      <c r="D52" s="151"/>
      <c r="E52" s="151"/>
      <c r="F52" s="151"/>
    </row>
    <row r="53" spans="1:6" ht="36.75" hidden="1" customHeight="1" x14ac:dyDescent="0.25">
      <c r="A53" s="51"/>
      <c r="B53" s="51"/>
      <c r="C53" s="51"/>
      <c r="D53" s="51"/>
      <c r="E53" s="51"/>
      <c r="F53" s="51"/>
    </row>
    <row r="54" spans="1:6" ht="46.5" hidden="1" customHeight="1" x14ac:dyDescent="0.25">
      <c r="A54" s="51"/>
      <c r="B54" s="51"/>
      <c r="C54" s="51"/>
      <c r="D54" s="51"/>
      <c r="E54" s="51"/>
      <c r="F54" s="51"/>
    </row>
    <row r="55" spans="1:6" hidden="1" x14ac:dyDescent="0.25">
      <c r="A55" s="20"/>
      <c r="B55" s="20"/>
      <c r="C55" s="20"/>
      <c r="D55" s="20"/>
      <c r="E55" s="20"/>
      <c r="F55" s="20"/>
    </row>
    <row r="56" spans="1:6" hidden="1" x14ac:dyDescent="0.25">
      <c r="A56" s="114" t="s">
        <v>20</v>
      </c>
      <c r="B56" s="114"/>
      <c r="C56" s="114"/>
      <c r="D56" s="114"/>
      <c r="E56" s="114"/>
      <c r="F56" s="114"/>
    </row>
    <row r="57" spans="1:6" hidden="1" x14ac:dyDescent="0.25">
      <c r="A57" s="29" t="s">
        <v>72</v>
      </c>
      <c r="B57" s="30"/>
      <c r="C57" s="30"/>
      <c r="D57" s="30"/>
      <c r="E57" s="30"/>
      <c r="F57" s="30"/>
    </row>
    <row r="58" spans="1:6" hidden="1" x14ac:dyDescent="0.25">
      <c r="A58" s="29" t="s">
        <v>34</v>
      </c>
      <c r="B58" s="31"/>
      <c r="C58" s="32" t="s">
        <v>71</v>
      </c>
      <c r="D58" s="33"/>
      <c r="E58" s="33"/>
      <c r="F58" s="33"/>
    </row>
    <row r="59" spans="1:6" ht="9" hidden="1" customHeight="1" x14ac:dyDescent="0.25">
      <c r="A59" s="20"/>
      <c r="B59" s="20"/>
      <c r="C59" s="20"/>
      <c r="D59" s="20"/>
      <c r="E59" s="20"/>
      <c r="F59" s="20"/>
    </row>
    <row r="60" spans="1:6" ht="60" hidden="1" x14ac:dyDescent="0.25">
      <c r="A60" s="21" t="s">
        <v>36</v>
      </c>
      <c r="B60" s="21" t="s">
        <v>0</v>
      </c>
      <c r="C60" s="21" t="s">
        <v>21</v>
      </c>
      <c r="D60" s="109" t="s">
        <v>57</v>
      </c>
      <c r="E60" s="110"/>
      <c r="F60" s="21" t="s">
        <v>58</v>
      </c>
    </row>
    <row r="61" spans="1:6" hidden="1" x14ac:dyDescent="0.25">
      <c r="A61" s="19">
        <v>1</v>
      </c>
      <c r="B61" s="19">
        <v>2</v>
      </c>
      <c r="C61" s="19">
        <v>3</v>
      </c>
      <c r="D61" s="103">
        <v>4</v>
      </c>
      <c r="E61" s="104"/>
      <c r="F61" s="19">
        <v>5</v>
      </c>
    </row>
    <row r="62" spans="1:6" hidden="1" x14ac:dyDescent="0.25">
      <c r="A62" s="22">
        <v>1</v>
      </c>
      <c r="B62" s="25" t="s">
        <v>106</v>
      </c>
      <c r="C62" s="24"/>
      <c r="D62" s="133"/>
      <c r="E62" s="134"/>
      <c r="F62" s="24"/>
    </row>
    <row r="63" spans="1:6" hidden="1" x14ac:dyDescent="0.25">
      <c r="A63" s="22">
        <v>2</v>
      </c>
      <c r="B63" s="25" t="s">
        <v>116</v>
      </c>
      <c r="C63" s="24"/>
      <c r="D63" s="133"/>
      <c r="E63" s="134"/>
      <c r="F63" s="24"/>
    </row>
    <row r="64" spans="1:6" ht="35.25" hidden="1" customHeight="1" x14ac:dyDescent="0.25">
      <c r="A64" s="22">
        <v>3</v>
      </c>
      <c r="B64" s="23" t="s">
        <v>117</v>
      </c>
      <c r="C64" s="24"/>
      <c r="D64" s="133"/>
      <c r="E64" s="134"/>
      <c r="F64" s="24"/>
    </row>
    <row r="65" spans="1:6" s="16" customFormat="1" hidden="1" x14ac:dyDescent="0.25">
      <c r="A65" s="18"/>
      <c r="B65" s="18" t="s">
        <v>6</v>
      </c>
      <c r="C65" s="18"/>
      <c r="D65" s="135"/>
      <c r="E65" s="136"/>
      <c r="F65" s="59">
        <f>SUM(F62:F64)</f>
        <v>0</v>
      </c>
    </row>
    <row r="66" spans="1:6" hidden="1" x14ac:dyDescent="0.25">
      <c r="A66" s="20"/>
      <c r="B66" s="20"/>
      <c r="C66" s="20"/>
      <c r="D66" s="20"/>
      <c r="E66" s="20"/>
      <c r="F66" s="20"/>
    </row>
    <row r="67" spans="1:6" hidden="1" x14ac:dyDescent="0.25">
      <c r="A67" s="114" t="s">
        <v>112</v>
      </c>
      <c r="B67" s="114"/>
      <c r="C67" s="114"/>
      <c r="D67" s="114"/>
      <c r="E67" s="114"/>
      <c r="F67" s="114"/>
    </row>
    <row r="68" spans="1:6" hidden="1" x14ac:dyDescent="0.25">
      <c r="A68" s="29" t="s">
        <v>72</v>
      </c>
      <c r="B68" s="30"/>
      <c r="C68" s="30"/>
      <c r="D68" s="30"/>
      <c r="E68" s="30"/>
      <c r="F68" s="30"/>
    </row>
    <row r="69" spans="1:6" hidden="1" x14ac:dyDescent="0.25">
      <c r="A69" s="29" t="s">
        <v>34</v>
      </c>
      <c r="B69" s="31"/>
      <c r="C69" s="32" t="s">
        <v>71</v>
      </c>
      <c r="D69" s="33"/>
      <c r="E69" s="33"/>
      <c r="F69" s="33"/>
    </row>
    <row r="70" spans="1:6" ht="11.25" hidden="1" customHeight="1" x14ac:dyDescent="0.25">
      <c r="A70" s="29"/>
      <c r="B70" s="31"/>
      <c r="C70" s="31"/>
      <c r="D70" s="31"/>
      <c r="E70" s="31"/>
      <c r="F70" s="31"/>
    </row>
    <row r="71" spans="1:6" hidden="1" x14ac:dyDescent="0.25">
      <c r="A71" s="114" t="s">
        <v>22</v>
      </c>
      <c r="B71" s="114"/>
      <c r="C71" s="114"/>
      <c r="D71" s="114"/>
      <c r="E71" s="114"/>
      <c r="F71" s="114"/>
    </row>
    <row r="72" spans="1:6" ht="12.75" hidden="1" customHeight="1" x14ac:dyDescent="0.25">
      <c r="A72" s="20"/>
      <c r="B72" s="20"/>
      <c r="C72" s="20"/>
      <c r="D72" s="20"/>
      <c r="E72" s="20"/>
      <c r="F72" s="20"/>
    </row>
    <row r="73" spans="1:6" ht="46.5" hidden="1" customHeight="1" x14ac:dyDescent="0.25">
      <c r="A73" s="21" t="s">
        <v>36</v>
      </c>
      <c r="B73" s="21" t="s">
        <v>3</v>
      </c>
      <c r="C73" s="21" t="s">
        <v>59</v>
      </c>
      <c r="D73" s="21" t="s">
        <v>60</v>
      </c>
      <c r="E73" s="21" t="s">
        <v>61</v>
      </c>
      <c r="F73" s="21" t="s">
        <v>41</v>
      </c>
    </row>
    <row r="74" spans="1:6" ht="11.25" hidden="1" customHeight="1" x14ac:dyDescent="0.25">
      <c r="A74" s="19">
        <v>1</v>
      </c>
      <c r="B74" s="19">
        <v>2</v>
      </c>
      <c r="C74" s="19">
        <v>3</v>
      </c>
      <c r="D74" s="19">
        <v>4</v>
      </c>
      <c r="E74" s="19">
        <v>5</v>
      </c>
      <c r="F74" s="19">
        <v>6</v>
      </c>
    </row>
    <row r="75" spans="1:6" ht="14.25" hidden="1" customHeight="1" x14ac:dyDescent="0.25">
      <c r="A75" s="34">
        <v>1</v>
      </c>
      <c r="B75" s="35" t="s">
        <v>75</v>
      </c>
      <c r="C75" s="36"/>
      <c r="D75" s="36"/>
      <c r="E75" s="37"/>
      <c r="F75" s="24">
        <f>C75*D75*E75</f>
        <v>0</v>
      </c>
    </row>
    <row r="76" spans="1:6" hidden="1" x14ac:dyDescent="0.25">
      <c r="A76" s="22">
        <v>2</v>
      </c>
      <c r="B76" s="25" t="s">
        <v>76</v>
      </c>
      <c r="C76" s="22"/>
      <c r="D76" s="22"/>
      <c r="E76" s="24"/>
      <c r="F76" s="24">
        <f>C76*D76*E76</f>
        <v>0</v>
      </c>
    </row>
    <row r="77" spans="1:6" hidden="1" x14ac:dyDescent="0.25">
      <c r="A77" s="22">
        <v>3</v>
      </c>
      <c r="B77" s="25" t="s">
        <v>77</v>
      </c>
      <c r="C77" s="22"/>
      <c r="D77" s="22"/>
      <c r="E77" s="24"/>
      <c r="F77" s="24">
        <f>C77*D77*E77</f>
        <v>0</v>
      </c>
    </row>
    <row r="78" spans="1:6" hidden="1" x14ac:dyDescent="0.25">
      <c r="A78" s="26"/>
      <c r="B78" s="19" t="s">
        <v>6</v>
      </c>
      <c r="C78" s="19" t="s">
        <v>42</v>
      </c>
      <c r="D78" s="19" t="s">
        <v>42</v>
      </c>
      <c r="E78" s="19" t="s">
        <v>42</v>
      </c>
      <c r="F78" s="59">
        <f>SUM(F75:F77)</f>
        <v>0</v>
      </c>
    </row>
    <row r="79" spans="1:6" hidden="1" x14ac:dyDescent="0.25">
      <c r="A79" s="20"/>
      <c r="B79" s="20"/>
      <c r="C79" s="20"/>
      <c r="D79" s="20"/>
      <c r="E79" s="20"/>
      <c r="F79" s="20"/>
    </row>
    <row r="80" spans="1:6" hidden="1" x14ac:dyDescent="0.25">
      <c r="A80" s="114" t="s">
        <v>23</v>
      </c>
      <c r="B80" s="114"/>
      <c r="C80" s="114"/>
      <c r="D80" s="114"/>
      <c r="E80" s="114"/>
      <c r="F80" s="114"/>
    </row>
    <row r="81" spans="1:6" ht="12.75" hidden="1" customHeight="1" x14ac:dyDescent="0.25">
      <c r="A81" s="20"/>
      <c r="B81" s="20"/>
      <c r="C81" s="20"/>
      <c r="D81" s="20"/>
      <c r="E81" s="20"/>
      <c r="F81" s="20"/>
    </row>
    <row r="82" spans="1:6" ht="46.5" hidden="1" customHeight="1" x14ac:dyDescent="0.25">
      <c r="A82" s="21" t="s">
        <v>36</v>
      </c>
      <c r="B82" s="21" t="s">
        <v>0</v>
      </c>
      <c r="C82" s="21" t="s">
        <v>62</v>
      </c>
      <c r="D82" s="21" t="s">
        <v>24</v>
      </c>
      <c r="E82" s="21" t="s">
        <v>25</v>
      </c>
      <c r="F82" s="21" t="s">
        <v>41</v>
      </c>
    </row>
    <row r="83" spans="1:6" ht="11.25" hidden="1" customHeight="1" x14ac:dyDescent="0.25">
      <c r="A83" s="19">
        <v>1</v>
      </c>
      <c r="B83" s="19">
        <v>2</v>
      </c>
      <c r="C83" s="19">
        <v>3</v>
      </c>
      <c r="D83" s="19">
        <v>4</v>
      </c>
      <c r="E83" s="19">
        <v>5</v>
      </c>
      <c r="F83" s="19">
        <v>6</v>
      </c>
    </row>
    <row r="84" spans="1:6" ht="13.5" hidden="1" customHeight="1" x14ac:dyDescent="0.25">
      <c r="A84" s="36">
        <v>1</v>
      </c>
      <c r="B84" s="35" t="s">
        <v>78</v>
      </c>
      <c r="C84" s="38"/>
      <c r="D84" s="38"/>
      <c r="E84" s="39"/>
      <c r="F84" s="38"/>
    </row>
    <row r="85" spans="1:6" ht="11.25" hidden="1" customHeight="1" x14ac:dyDescent="0.25">
      <c r="A85" s="36">
        <v>2</v>
      </c>
      <c r="B85" s="35" t="s">
        <v>79</v>
      </c>
      <c r="C85" s="40"/>
      <c r="D85" s="38"/>
      <c r="E85" s="39"/>
      <c r="F85" s="38"/>
    </row>
    <row r="86" spans="1:6" hidden="1" x14ac:dyDescent="0.25">
      <c r="A86" s="36">
        <v>3</v>
      </c>
      <c r="B86" s="25" t="s">
        <v>80</v>
      </c>
      <c r="C86" s="24"/>
      <c r="D86" s="24"/>
      <c r="E86" s="22"/>
      <c r="F86" s="24"/>
    </row>
    <row r="87" spans="1:6" hidden="1" x14ac:dyDescent="0.25">
      <c r="A87" s="36">
        <v>4</v>
      </c>
      <c r="B87" s="25" t="s">
        <v>81</v>
      </c>
      <c r="C87" s="24"/>
      <c r="D87" s="24"/>
      <c r="E87" s="22"/>
      <c r="F87" s="24"/>
    </row>
    <row r="88" spans="1:6" hidden="1" x14ac:dyDescent="0.25">
      <c r="A88" s="26"/>
      <c r="B88" s="19" t="s">
        <v>6</v>
      </c>
      <c r="C88" s="19" t="s">
        <v>42</v>
      </c>
      <c r="D88" s="19" t="s">
        <v>42</v>
      </c>
      <c r="E88" s="19" t="s">
        <v>42</v>
      </c>
      <c r="F88" s="59">
        <f>F87+F86+F85+F84</f>
        <v>0</v>
      </c>
    </row>
    <row r="89" spans="1:6" hidden="1" x14ac:dyDescent="0.25">
      <c r="A89" s="20"/>
      <c r="B89" s="20"/>
      <c r="C89" s="20"/>
      <c r="D89" s="20"/>
      <c r="E89" s="20"/>
      <c r="F89" s="20"/>
    </row>
    <row r="90" spans="1:6" hidden="1" x14ac:dyDescent="0.25">
      <c r="A90" s="114" t="s">
        <v>26</v>
      </c>
      <c r="B90" s="114"/>
      <c r="C90" s="114"/>
      <c r="D90" s="114"/>
      <c r="E90" s="114"/>
      <c r="F90" s="114"/>
    </row>
    <row r="91" spans="1:6" ht="12.75" hidden="1" customHeight="1" x14ac:dyDescent="0.25">
      <c r="A91" s="20"/>
      <c r="B91" s="20"/>
      <c r="C91" s="20"/>
      <c r="D91" s="20"/>
      <c r="E91" s="20"/>
      <c r="F91" s="20"/>
    </row>
    <row r="92" spans="1:6" ht="46.5" hidden="1" customHeight="1" x14ac:dyDescent="0.25">
      <c r="A92" s="21" t="s">
        <v>36</v>
      </c>
      <c r="B92" s="21" t="s">
        <v>0</v>
      </c>
      <c r="C92" s="21" t="s">
        <v>4</v>
      </c>
      <c r="D92" s="21" t="s">
        <v>63</v>
      </c>
      <c r="E92" s="109" t="s">
        <v>64</v>
      </c>
      <c r="F92" s="110"/>
    </row>
    <row r="93" spans="1:6" ht="11.25" hidden="1" customHeight="1" x14ac:dyDescent="0.25">
      <c r="A93" s="19">
        <v>1</v>
      </c>
      <c r="B93" s="19">
        <v>2</v>
      </c>
      <c r="C93" s="19">
        <v>3</v>
      </c>
      <c r="D93" s="19">
        <v>4</v>
      </c>
      <c r="E93" s="103">
        <v>5</v>
      </c>
      <c r="F93" s="104"/>
    </row>
    <row r="94" spans="1:6" hidden="1" x14ac:dyDescent="0.25">
      <c r="A94" s="22"/>
      <c r="B94" s="25"/>
      <c r="C94" s="22"/>
      <c r="D94" s="22"/>
      <c r="E94" s="121"/>
      <c r="F94" s="122"/>
    </row>
    <row r="95" spans="1:6" hidden="1" x14ac:dyDescent="0.25">
      <c r="A95" s="22"/>
      <c r="B95" s="25"/>
      <c r="C95" s="22"/>
      <c r="D95" s="22"/>
      <c r="E95" s="121"/>
      <c r="F95" s="122"/>
    </row>
    <row r="96" spans="1:6" hidden="1" x14ac:dyDescent="0.25">
      <c r="A96" s="18"/>
      <c r="B96" s="19" t="s">
        <v>6</v>
      </c>
      <c r="C96" s="19" t="s">
        <v>42</v>
      </c>
      <c r="D96" s="19" t="s">
        <v>42</v>
      </c>
      <c r="E96" s="164">
        <f>SUM(E94:F95)</f>
        <v>0</v>
      </c>
      <c r="F96" s="165"/>
    </row>
    <row r="97" spans="1:6" hidden="1" x14ac:dyDescent="0.25">
      <c r="A97" s="20"/>
      <c r="B97" s="20"/>
      <c r="C97" s="20"/>
      <c r="D97" s="20"/>
      <c r="E97" s="20"/>
      <c r="F97" s="20"/>
    </row>
    <row r="98" spans="1:6" hidden="1" x14ac:dyDescent="0.25">
      <c r="A98" s="114" t="s">
        <v>65</v>
      </c>
      <c r="B98" s="114"/>
      <c r="C98" s="114"/>
      <c r="D98" s="114"/>
      <c r="E98" s="114"/>
      <c r="F98" s="114"/>
    </row>
    <row r="99" spans="1:6" ht="12.75" hidden="1" customHeight="1" x14ac:dyDescent="0.25">
      <c r="A99" s="20"/>
      <c r="B99" s="20"/>
      <c r="C99" s="20"/>
      <c r="D99" s="20"/>
      <c r="E99" s="20"/>
      <c r="F99" s="20"/>
    </row>
    <row r="100" spans="1:6" ht="46.5" hidden="1" customHeight="1" x14ac:dyDescent="0.25">
      <c r="A100" s="21" t="s">
        <v>36</v>
      </c>
      <c r="B100" s="21" t="s">
        <v>0</v>
      </c>
      <c r="C100" s="109" t="s">
        <v>27</v>
      </c>
      <c r="D100" s="110"/>
      <c r="E100" s="109" t="s">
        <v>28</v>
      </c>
      <c r="F100" s="110"/>
    </row>
    <row r="101" spans="1:6" ht="11.25" hidden="1" customHeight="1" x14ac:dyDescent="0.25">
      <c r="A101" s="19">
        <v>1</v>
      </c>
      <c r="B101" s="19">
        <v>2</v>
      </c>
      <c r="C101" s="103">
        <v>3</v>
      </c>
      <c r="D101" s="104"/>
      <c r="E101" s="103">
        <v>4</v>
      </c>
      <c r="F101" s="104"/>
    </row>
    <row r="102" spans="1:6" ht="33" hidden="1" customHeight="1" x14ac:dyDescent="0.25">
      <c r="A102" s="36">
        <v>1</v>
      </c>
      <c r="B102" s="41" t="s">
        <v>82</v>
      </c>
      <c r="C102" s="99"/>
      <c r="D102" s="100"/>
      <c r="E102" s="107"/>
      <c r="F102" s="108"/>
    </row>
    <row r="103" spans="1:6" ht="48" hidden="1" customHeight="1" x14ac:dyDescent="0.25">
      <c r="A103" s="36">
        <v>2</v>
      </c>
      <c r="B103" s="23" t="s">
        <v>83</v>
      </c>
      <c r="C103" s="99"/>
      <c r="D103" s="100"/>
      <c r="E103" s="107"/>
      <c r="F103" s="108"/>
    </row>
    <row r="104" spans="1:6" ht="42" hidden="1" customHeight="1" x14ac:dyDescent="0.25">
      <c r="A104" s="36">
        <v>3</v>
      </c>
      <c r="B104" s="23" t="s">
        <v>105</v>
      </c>
      <c r="C104" s="99"/>
      <c r="D104" s="100"/>
      <c r="E104" s="107"/>
      <c r="F104" s="108"/>
    </row>
    <row r="105" spans="1:6" ht="27" hidden="1" customHeight="1" x14ac:dyDescent="0.25">
      <c r="A105" s="36">
        <v>4</v>
      </c>
      <c r="B105" s="35" t="s">
        <v>84</v>
      </c>
      <c r="C105" s="99"/>
      <c r="D105" s="100"/>
      <c r="E105" s="107"/>
      <c r="F105" s="100"/>
    </row>
    <row r="106" spans="1:6" ht="23.25" hidden="1" customHeight="1" x14ac:dyDescent="0.25">
      <c r="A106" s="36">
        <v>5</v>
      </c>
      <c r="B106" s="35" t="s">
        <v>85</v>
      </c>
      <c r="C106" s="99"/>
      <c r="D106" s="100"/>
      <c r="E106" s="107"/>
      <c r="F106" s="108"/>
    </row>
    <row r="107" spans="1:6" ht="22.5" hidden="1" customHeight="1" x14ac:dyDescent="0.25">
      <c r="A107" s="36">
        <v>6</v>
      </c>
      <c r="B107" s="35" t="s">
        <v>86</v>
      </c>
      <c r="C107" s="99"/>
      <c r="D107" s="100"/>
      <c r="E107" s="107"/>
      <c r="F107" s="108"/>
    </row>
    <row r="108" spans="1:6" ht="18" hidden="1" customHeight="1" x14ac:dyDescent="0.25">
      <c r="A108" s="36">
        <v>7</v>
      </c>
      <c r="B108" s="35" t="s">
        <v>87</v>
      </c>
      <c r="C108" s="99"/>
      <c r="D108" s="100"/>
      <c r="E108" s="107"/>
      <c r="F108" s="108"/>
    </row>
    <row r="109" spans="1:6" ht="32.25" hidden="1" customHeight="1" x14ac:dyDescent="0.25">
      <c r="A109" s="36">
        <v>8</v>
      </c>
      <c r="B109" s="23" t="s">
        <v>88</v>
      </c>
      <c r="C109" s="99"/>
      <c r="D109" s="100"/>
      <c r="E109" s="155"/>
      <c r="F109" s="156"/>
    </row>
    <row r="110" spans="1:6" hidden="1" x14ac:dyDescent="0.25">
      <c r="A110" s="36">
        <v>9</v>
      </c>
      <c r="B110" s="25" t="s">
        <v>89</v>
      </c>
      <c r="C110" s="99"/>
      <c r="D110" s="100"/>
      <c r="E110" s="107"/>
      <c r="F110" s="108"/>
    </row>
    <row r="111" spans="1:6" hidden="1" x14ac:dyDescent="0.25">
      <c r="A111" s="26"/>
      <c r="B111" s="19" t="s">
        <v>6</v>
      </c>
      <c r="C111" s="103" t="s">
        <v>42</v>
      </c>
      <c r="D111" s="104"/>
      <c r="E111" s="118">
        <f>E110+E109+E108+E107+E106+E105+E104+E103+E102</f>
        <v>0</v>
      </c>
      <c r="F111" s="165"/>
    </row>
    <row r="112" spans="1:6" hidden="1" x14ac:dyDescent="0.25">
      <c r="A112" s="20"/>
      <c r="B112" s="20"/>
      <c r="C112" s="20"/>
      <c r="D112" s="20"/>
      <c r="E112" s="20"/>
      <c r="F112" s="20"/>
    </row>
    <row r="113" spans="1:6" hidden="1" x14ac:dyDescent="0.25">
      <c r="A113" s="114" t="s">
        <v>66</v>
      </c>
      <c r="B113" s="114"/>
      <c r="C113" s="114"/>
      <c r="D113" s="114"/>
      <c r="E113" s="114"/>
      <c r="F113" s="114"/>
    </row>
    <row r="114" spans="1:6" ht="12.75" hidden="1" customHeight="1" x14ac:dyDescent="0.25">
      <c r="A114" s="20"/>
      <c r="B114" s="20"/>
      <c r="C114" s="20"/>
      <c r="D114" s="20"/>
      <c r="E114" s="20"/>
      <c r="F114" s="20"/>
    </row>
    <row r="115" spans="1:6" ht="46.5" hidden="1" customHeight="1" x14ac:dyDescent="0.25">
      <c r="A115" s="21" t="s">
        <v>36</v>
      </c>
      <c r="B115" s="21" t="s">
        <v>0</v>
      </c>
      <c r="C115" s="109" t="s">
        <v>27</v>
      </c>
      <c r="D115" s="110"/>
      <c r="E115" s="109" t="s">
        <v>28</v>
      </c>
      <c r="F115" s="110"/>
    </row>
    <row r="116" spans="1:6" ht="11.25" hidden="1" customHeight="1" x14ac:dyDescent="0.25">
      <c r="A116" s="19">
        <v>1</v>
      </c>
      <c r="B116" s="19">
        <v>2</v>
      </c>
      <c r="C116" s="103">
        <v>3</v>
      </c>
      <c r="D116" s="104"/>
      <c r="E116" s="103">
        <v>4</v>
      </c>
      <c r="F116" s="104"/>
    </row>
    <row r="117" spans="1:6" ht="27" hidden="1" customHeight="1" x14ac:dyDescent="0.25">
      <c r="A117" s="34">
        <v>1</v>
      </c>
      <c r="B117" s="35" t="s">
        <v>90</v>
      </c>
      <c r="C117" s="99"/>
      <c r="D117" s="100"/>
      <c r="E117" s="107"/>
      <c r="F117" s="108"/>
    </row>
    <row r="118" spans="1:6" ht="18.75" hidden="1" customHeight="1" x14ac:dyDescent="0.25">
      <c r="A118" s="34">
        <v>2</v>
      </c>
      <c r="B118" s="35" t="s">
        <v>91</v>
      </c>
      <c r="C118" s="99"/>
      <c r="D118" s="100"/>
      <c r="E118" s="107"/>
      <c r="F118" s="108"/>
    </row>
    <row r="119" spans="1:6" ht="17.25" hidden="1" customHeight="1" x14ac:dyDescent="0.25">
      <c r="A119" s="34">
        <v>3</v>
      </c>
      <c r="B119" s="25" t="s">
        <v>92</v>
      </c>
      <c r="C119" s="99"/>
      <c r="D119" s="100"/>
      <c r="E119" s="107"/>
      <c r="F119" s="108"/>
    </row>
    <row r="120" spans="1:6" ht="16.5" hidden="1" customHeight="1" x14ac:dyDescent="0.25">
      <c r="A120" s="34">
        <v>4</v>
      </c>
      <c r="B120" s="35" t="s">
        <v>93</v>
      </c>
      <c r="C120" s="99"/>
      <c r="D120" s="100"/>
      <c r="E120" s="107"/>
      <c r="F120" s="108"/>
    </row>
    <row r="121" spans="1:6" ht="15.75" hidden="1" customHeight="1" x14ac:dyDescent="0.25">
      <c r="A121" s="34">
        <v>5</v>
      </c>
      <c r="B121" s="35" t="s">
        <v>94</v>
      </c>
      <c r="C121" s="99"/>
      <c r="D121" s="100"/>
      <c r="E121" s="107"/>
      <c r="F121" s="108"/>
    </row>
    <row r="122" spans="1:6" hidden="1" x14ac:dyDescent="0.25">
      <c r="A122" s="22">
        <v>6</v>
      </c>
      <c r="B122" s="25" t="s">
        <v>95</v>
      </c>
      <c r="C122" s="99"/>
      <c r="D122" s="100"/>
      <c r="E122" s="107"/>
      <c r="F122" s="108"/>
    </row>
    <row r="123" spans="1:6" hidden="1" x14ac:dyDescent="0.25">
      <c r="A123" s="22">
        <v>7</v>
      </c>
      <c r="B123" s="25" t="s">
        <v>96</v>
      </c>
      <c r="C123" s="99"/>
      <c r="D123" s="100"/>
      <c r="E123" s="107"/>
      <c r="F123" s="108"/>
    </row>
    <row r="124" spans="1:6" hidden="1" x14ac:dyDescent="0.25">
      <c r="A124" s="22">
        <v>8</v>
      </c>
      <c r="B124" s="25" t="s">
        <v>97</v>
      </c>
      <c r="C124" s="99"/>
      <c r="D124" s="100"/>
      <c r="E124" s="107"/>
      <c r="F124" s="108"/>
    </row>
    <row r="125" spans="1:6" hidden="1" x14ac:dyDescent="0.25">
      <c r="A125" s="22">
        <v>9</v>
      </c>
      <c r="B125" s="25" t="s">
        <v>98</v>
      </c>
      <c r="C125" s="99"/>
      <c r="D125" s="100"/>
      <c r="E125" s="107"/>
      <c r="F125" s="108"/>
    </row>
    <row r="126" spans="1:6" ht="32.25" hidden="1" customHeight="1" x14ac:dyDescent="0.25">
      <c r="A126" s="22">
        <v>10</v>
      </c>
      <c r="B126" s="23" t="s">
        <v>99</v>
      </c>
      <c r="C126" s="99"/>
      <c r="D126" s="100"/>
      <c r="E126" s="107"/>
      <c r="F126" s="108"/>
    </row>
    <row r="127" spans="1:6" ht="32.25" hidden="1" customHeight="1" x14ac:dyDescent="0.25">
      <c r="A127" s="22">
        <v>11</v>
      </c>
      <c r="B127" s="23" t="s">
        <v>100</v>
      </c>
      <c r="C127" s="99"/>
      <c r="D127" s="100"/>
      <c r="E127" s="107"/>
      <c r="F127" s="108"/>
    </row>
    <row r="128" spans="1:6" hidden="1" x14ac:dyDescent="0.25">
      <c r="A128" s="22">
        <v>12</v>
      </c>
      <c r="B128" s="25" t="s">
        <v>101</v>
      </c>
      <c r="C128" s="99"/>
      <c r="D128" s="100"/>
      <c r="E128" s="107"/>
      <c r="F128" s="108"/>
    </row>
    <row r="129" spans="1:6" hidden="1" x14ac:dyDescent="0.25">
      <c r="A129" s="22">
        <v>13</v>
      </c>
      <c r="B129" s="25" t="s">
        <v>102</v>
      </c>
      <c r="C129" s="99"/>
      <c r="D129" s="100"/>
      <c r="E129" s="107"/>
      <c r="F129" s="108"/>
    </row>
    <row r="130" spans="1:6" hidden="1" x14ac:dyDescent="0.25">
      <c r="A130" s="22">
        <v>14</v>
      </c>
      <c r="B130" s="25" t="s">
        <v>103</v>
      </c>
      <c r="C130" s="99"/>
      <c r="D130" s="100"/>
      <c r="E130" s="107"/>
      <c r="F130" s="108"/>
    </row>
    <row r="131" spans="1:6" hidden="1" x14ac:dyDescent="0.25">
      <c r="A131" s="22">
        <v>15</v>
      </c>
      <c r="B131" s="25" t="s">
        <v>104</v>
      </c>
      <c r="C131" s="99"/>
      <c r="D131" s="100"/>
      <c r="E131" s="107"/>
      <c r="F131" s="108"/>
    </row>
    <row r="132" spans="1:6" hidden="1" x14ac:dyDescent="0.25">
      <c r="A132" s="26"/>
      <c r="B132" s="19" t="s">
        <v>6</v>
      </c>
      <c r="C132" s="103" t="s">
        <v>42</v>
      </c>
      <c r="D132" s="104"/>
      <c r="E132" s="118">
        <f>E131+E130+E129+E128+E127+E126+E125+E124+E123+E122+E121+E120+E119+E118+E117</f>
        <v>0</v>
      </c>
      <c r="F132" s="119"/>
    </row>
    <row r="133" spans="1:6" ht="35.25" hidden="1" customHeight="1" x14ac:dyDescent="0.25">
      <c r="A133" s="20"/>
      <c r="B133" s="20"/>
      <c r="C133" s="20"/>
      <c r="D133" s="20"/>
      <c r="E133" s="20"/>
      <c r="F133" s="20"/>
    </row>
    <row r="134" spans="1:6" hidden="1" x14ac:dyDescent="0.25">
      <c r="A134" s="114" t="s">
        <v>114</v>
      </c>
      <c r="B134" s="114"/>
      <c r="C134" s="114"/>
      <c r="D134" s="114"/>
      <c r="E134" s="114"/>
      <c r="F134" s="114"/>
    </row>
    <row r="135" spans="1:6" ht="12.75" hidden="1" customHeight="1" x14ac:dyDescent="0.25">
      <c r="A135" s="20"/>
      <c r="B135" s="20"/>
      <c r="C135" s="20"/>
      <c r="D135" s="20"/>
      <c r="E135" s="20"/>
      <c r="F135" s="20"/>
    </row>
    <row r="136" spans="1:6" ht="46.5" hidden="1" customHeight="1" x14ac:dyDescent="0.25">
      <c r="A136" s="21" t="s">
        <v>36</v>
      </c>
      <c r="B136" s="21" t="s">
        <v>0</v>
      </c>
      <c r="C136" s="21" t="s">
        <v>4</v>
      </c>
      <c r="D136" s="21" t="s">
        <v>29</v>
      </c>
      <c r="E136" s="109" t="s">
        <v>67</v>
      </c>
      <c r="F136" s="110"/>
    </row>
    <row r="137" spans="1:6" ht="11.25" hidden="1" customHeight="1" x14ac:dyDescent="0.25">
      <c r="A137" s="19">
        <v>1</v>
      </c>
      <c r="B137" s="19">
        <v>2</v>
      </c>
      <c r="C137" s="19">
        <v>3</v>
      </c>
      <c r="D137" s="19">
        <v>4</v>
      </c>
      <c r="E137" s="103">
        <v>5</v>
      </c>
      <c r="F137" s="104"/>
    </row>
    <row r="138" spans="1:6" hidden="1" x14ac:dyDescent="0.25">
      <c r="A138" s="22">
        <v>1</v>
      </c>
      <c r="B138" s="25" t="s">
        <v>124</v>
      </c>
      <c r="C138" s="22"/>
      <c r="D138" s="24"/>
      <c r="E138" s="107"/>
      <c r="F138" s="108"/>
    </row>
    <row r="139" spans="1:6" hidden="1" x14ac:dyDescent="0.25">
      <c r="A139" s="22">
        <v>2</v>
      </c>
      <c r="B139" s="25" t="s">
        <v>125</v>
      </c>
      <c r="C139" s="22"/>
      <c r="D139" s="24"/>
      <c r="E139" s="107"/>
      <c r="F139" s="108"/>
    </row>
    <row r="140" spans="1:6" hidden="1" x14ac:dyDescent="0.25">
      <c r="A140" s="22">
        <v>3</v>
      </c>
      <c r="B140" s="25" t="s">
        <v>126</v>
      </c>
      <c r="C140" s="22"/>
      <c r="D140" s="24"/>
      <c r="E140" s="107"/>
      <c r="F140" s="108"/>
    </row>
    <row r="141" spans="1:6" hidden="1" x14ac:dyDescent="0.25">
      <c r="A141" s="22">
        <v>4</v>
      </c>
      <c r="B141" s="25" t="s">
        <v>127</v>
      </c>
      <c r="C141" s="22"/>
      <c r="D141" s="24"/>
      <c r="E141" s="107"/>
      <c r="F141" s="108"/>
    </row>
    <row r="142" spans="1:6" hidden="1" x14ac:dyDescent="0.25">
      <c r="A142" s="22">
        <v>5</v>
      </c>
      <c r="B142" s="25" t="s">
        <v>128</v>
      </c>
      <c r="C142" s="22"/>
      <c r="D142" s="24"/>
      <c r="E142" s="107"/>
      <c r="F142" s="108"/>
    </row>
    <row r="143" spans="1:6" hidden="1" x14ac:dyDescent="0.25">
      <c r="A143" s="22">
        <v>6</v>
      </c>
      <c r="B143" s="25" t="s">
        <v>129</v>
      </c>
      <c r="C143" s="22"/>
      <c r="D143" s="24"/>
      <c r="E143" s="107"/>
      <c r="F143" s="108"/>
    </row>
    <row r="144" spans="1:6" hidden="1" x14ac:dyDescent="0.25">
      <c r="A144" s="26"/>
      <c r="B144" s="19" t="s">
        <v>6</v>
      </c>
      <c r="C144" s="19" t="s">
        <v>42</v>
      </c>
      <c r="D144" s="19" t="s">
        <v>42</v>
      </c>
      <c r="E144" s="118">
        <f>SUM(E138:F143)</f>
        <v>0</v>
      </c>
      <c r="F144" s="119"/>
    </row>
    <row r="145" spans="1:9" hidden="1" x14ac:dyDescent="0.25">
      <c r="A145" s="42"/>
      <c r="B145" s="43"/>
      <c r="C145" s="43"/>
      <c r="D145" s="43"/>
      <c r="E145" s="43"/>
      <c r="F145" s="43"/>
    </row>
    <row r="146" spans="1:9" hidden="1" x14ac:dyDescent="0.25">
      <c r="A146" s="114" t="s">
        <v>115</v>
      </c>
      <c r="B146" s="114"/>
      <c r="C146" s="114"/>
      <c r="D146" s="114"/>
      <c r="E146" s="114"/>
      <c r="F146" s="114"/>
    </row>
    <row r="147" spans="1:9" hidden="1" x14ac:dyDescent="0.25">
      <c r="A147" s="20"/>
      <c r="B147" s="20"/>
      <c r="C147" s="20"/>
      <c r="D147" s="20"/>
      <c r="E147" s="20"/>
      <c r="F147" s="20"/>
    </row>
    <row r="148" spans="1:9" ht="30" hidden="1" x14ac:dyDescent="0.25">
      <c r="A148" s="21" t="s">
        <v>36</v>
      </c>
      <c r="B148" s="21" t="s">
        <v>0</v>
      </c>
      <c r="C148" s="21" t="s">
        <v>4</v>
      </c>
      <c r="D148" s="21" t="s">
        <v>29</v>
      </c>
      <c r="E148" s="109" t="s">
        <v>67</v>
      </c>
      <c r="F148" s="110"/>
    </row>
    <row r="149" spans="1:9" hidden="1" x14ac:dyDescent="0.25">
      <c r="A149" s="19">
        <v>1</v>
      </c>
      <c r="B149" s="19">
        <v>2</v>
      </c>
      <c r="C149" s="19">
        <v>3</v>
      </c>
      <c r="D149" s="19">
        <v>4</v>
      </c>
      <c r="E149" s="103">
        <v>5</v>
      </c>
      <c r="F149" s="104"/>
    </row>
    <row r="150" spans="1:9" hidden="1" x14ac:dyDescent="0.25">
      <c r="A150" s="22">
        <v>1</v>
      </c>
      <c r="B150" s="25" t="s">
        <v>118</v>
      </c>
      <c r="C150" s="22"/>
      <c r="D150" s="24"/>
      <c r="E150" s="107"/>
      <c r="F150" s="108"/>
    </row>
    <row r="151" spans="1:9" hidden="1" x14ac:dyDescent="0.25">
      <c r="A151" s="22">
        <v>2</v>
      </c>
      <c r="B151" s="25" t="s">
        <v>119</v>
      </c>
      <c r="C151" s="22"/>
      <c r="D151" s="24"/>
      <c r="E151" s="107"/>
      <c r="F151" s="108"/>
    </row>
    <row r="152" spans="1:9" hidden="1" x14ac:dyDescent="0.25">
      <c r="A152" s="22">
        <v>3</v>
      </c>
      <c r="B152" s="25" t="s">
        <v>120</v>
      </c>
      <c r="C152" s="22"/>
      <c r="D152" s="24"/>
      <c r="E152" s="107"/>
      <c r="F152" s="108"/>
    </row>
    <row r="153" spans="1:9" hidden="1" x14ac:dyDescent="0.25">
      <c r="A153" s="22">
        <v>4</v>
      </c>
      <c r="B153" s="25" t="s">
        <v>121</v>
      </c>
      <c r="C153" s="22"/>
      <c r="D153" s="24"/>
      <c r="E153" s="107"/>
      <c r="F153" s="108"/>
    </row>
    <row r="154" spans="1:9" hidden="1" x14ac:dyDescent="0.25">
      <c r="A154" s="22">
        <v>5</v>
      </c>
      <c r="B154" s="25" t="s">
        <v>122</v>
      </c>
      <c r="C154" s="22"/>
      <c r="D154" s="24"/>
      <c r="E154" s="107"/>
      <c r="F154" s="108"/>
    </row>
    <row r="155" spans="1:9" hidden="1" x14ac:dyDescent="0.25">
      <c r="A155" s="22">
        <v>6</v>
      </c>
      <c r="B155" s="25" t="s">
        <v>123</v>
      </c>
      <c r="C155" s="22"/>
      <c r="D155" s="24"/>
      <c r="E155" s="107"/>
      <c r="F155" s="108"/>
    </row>
    <row r="156" spans="1:9" hidden="1" x14ac:dyDescent="0.25">
      <c r="A156" s="18"/>
      <c r="B156" s="19" t="s">
        <v>6</v>
      </c>
      <c r="C156" s="19" t="s">
        <v>42</v>
      </c>
      <c r="D156" s="19" t="s">
        <v>42</v>
      </c>
      <c r="E156" s="118"/>
      <c r="F156" s="119"/>
    </row>
    <row r="157" spans="1:9" hidden="1" x14ac:dyDescent="0.25">
      <c r="A157" s="20"/>
      <c r="B157" s="20"/>
      <c r="C157" s="20"/>
      <c r="D157" s="20"/>
      <c r="E157" s="20"/>
      <c r="F157" s="20"/>
    </row>
    <row r="158" spans="1:9" x14ac:dyDescent="0.25">
      <c r="A158" s="114" t="s">
        <v>152</v>
      </c>
      <c r="B158" s="114"/>
      <c r="C158" s="114"/>
      <c r="D158" s="114"/>
      <c r="E158" s="114"/>
      <c r="F158" s="114"/>
    </row>
    <row r="159" spans="1:9" x14ac:dyDescent="0.25">
      <c r="A159" s="29" t="s">
        <v>107</v>
      </c>
      <c r="B159" s="30"/>
      <c r="C159" s="30"/>
      <c r="D159" s="30"/>
      <c r="E159" s="30"/>
      <c r="F159" s="30"/>
      <c r="I159" s="60"/>
    </row>
    <row r="160" spans="1:9" ht="15" customHeight="1" x14ac:dyDescent="0.25">
      <c r="A160" s="29" t="s">
        <v>34</v>
      </c>
      <c r="B160" s="31"/>
      <c r="C160" s="44" t="s">
        <v>71</v>
      </c>
      <c r="D160" s="45"/>
      <c r="E160" s="45"/>
      <c r="F160" s="45"/>
    </row>
    <row r="161" spans="1:8" x14ac:dyDescent="0.25">
      <c r="A161" s="53"/>
      <c r="B161" s="53"/>
      <c r="C161" s="120"/>
      <c r="D161" s="120"/>
      <c r="E161" s="120"/>
      <c r="F161" s="120"/>
    </row>
    <row r="162" spans="1:8" x14ac:dyDescent="0.25">
      <c r="A162" s="21" t="s">
        <v>36</v>
      </c>
      <c r="B162" s="21" t="s">
        <v>0</v>
      </c>
      <c r="C162" s="109" t="s">
        <v>27</v>
      </c>
      <c r="D162" s="110"/>
      <c r="E162" s="109" t="s">
        <v>28</v>
      </c>
      <c r="F162" s="110"/>
    </row>
    <row r="163" spans="1:8" x14ac:dyDescent="0.25">
      <c r="A163" s="19">
        <v>1</v>
      </c>
      <c r="B163" s="19">
        <v>2</v>
      </c>
      <c r="C163" s="103">
        <v>3</v>
      </c>
      <c r="D163" s="104"/>
      <c r="E163" s="103">
        <v>4</v>
      </c>
      <c r="F163" s="104"/>
    </row>
    <row r="164" spans="1:8" ht="30" hidden="1" x14ac:dyDescent="0.25">
      <c r="A164" s="36">
        <v>1</v>
      </c>
      <c r="B164" s="23" t="s">
        <v>164</v>
      </c>
      <c r="C164" s="99">
        <v>1</v>
      </c>
      <c r="D164" s="100"/>
      <c r="E164" s="101"/>
      <c r="F164" s="102"/>
    </row>
    <row r="165" spans="1:8" ht="45" hidden="1" x14ac:dyDescent="0.25">
      <c r="A165" s="36">
        <v>2</v>
      </c>
      <c r="B165" s="23" t="s">
        <v>155</v>
      </c>
      <c r="C165" s="99">
        <v>1</v>
      </c>
      <c r="D165" s="100"/>
      <c r="E165" s="101"/>
      <c r="F165" s="102"/>
    </row>
    <row r="166" spans="1:8" ht="36" customHeight="1" x14ac:dyDescent="0.25">
      <c r="A166" s="36">
        <v>1</v>
      </c>
      <c r="B166" s="81" t="s">
        <v>168</v>
      </c>
      <c r="C166" s="99">
        <v>1</v>
      </c>
      <c r="D166" s="100"/>
      <c r="E166" s="101"/>
      <c r="F166" s="102"/>
    </row>
    <row r="167" spans="1:8" ht="44.25" customHeight="1" x14ac:dyDescent="0.25">
      <c r="A167" s="36">
        <v>2</v>
      </c>
      <c r="B167" s="81" t="s">
        <v>165</v>
      </c>
      <c r="C167" s="99">
        <v>1</v>
      </c>
      <c r="D167" s="100"/>
      <c r="E167" s="101">
        <v>10000</v>
      </c>
      <c r="F167" s="102"/>
    </row>
    <row r="168" spans="1:8" ht="37.5" customHeight="1" x14ac:dyDescent="0.25">
      <c r="A168" s="36">
        <v>4</v>
      </c>
      <c r="B168" s="23" t="s">
        <v>202</v>
      </c>
      <c r="C168" s="99">
        <v>1</v>
      </c>
      <c r="D168" s="100"/>
      <c r="E168" s="101">
        <v>3597</v>
      </c>
      <c r="F168" s="102"/>
    </row>
    <row r="169" spans="1:8" hidden="1" x14ac:dyDescent="0.25">
      <c r="A169" s="36">
        <v>5</v>
      </c>
      <c r="B169" s="35"/>
      <c r="C169" s="121"/>
      <c r="D169" s="122"/>
      <c r="E169" s="101"/>
      <c r="F169" s="102"/>
    </row>
    <row r="170" spans="1:8" hidden="1" x14ac:dyDescent="0.25">
      <c r="A170" s="36">
        <v>6</v>
      </c>
      <c r="B170" s="35"/>
      <c r="C170" s="121"/>
      <c r="D170" s="122"/>
      <c r="E170" s="101"/>
      <c r="F170" s="102"/>
    </row>
    <row r="171" spans="1:8" hidden="1" x14ac:dyDescent="0.25">
      <c r="A171" s="36">
        <v>7</v>
      </c>
      <c r="B171" s="35"/>
      <c r="C171" s="121"/>
      <c r="D171" s="122"/>
      <c r="E171" s="101"/>
      <c r="F171" s="102"/>
    </row>
    <row r="172" spans="1:8" hidden="1" x14ac:dyDescent="0.25">
      <c r="A172" s="36">
        <v>8</v>
      </c>
      <c r="B172" s="23"/>
      <c r="C172" s="115"/>
      <c r="D172" s="116"/>
      <c r="E172" s="125"/>
      <c r="F172" s="126"/>
    </row>
    <row r="173" spans="1:8" hidden="1" x14ac:dyDescent="0.25">
      <c r="A173" s="36">
        <v>9</v>
      </c>
      <c r="B173" s="25"/>
      <c r="C173" s="115"/>
      <c r="D173" s="116"/>
      <c r="E173" s="101"/>
      <c r="F173" s="102"/>
    </row>
    <row r="174" spans="1:8" x14ac:dyDescent="0.25">
      <c r="A174" s="26"/>
      <c r="B174" s="19"/>
      <c r="C174" s="103" t="s">
        <v>42</v>
      </c>
      <c r="D174" s="104"/>
      <c r="E174" s="111">
        <f>SUM(E166:F173)</f>
        <v>13597</v>
      </c>
      <c r="F174" s="112"/>
      <c r="H174" s="60"/>
    </row>
    <row r="175" spans="1:8" ht="48" hidden="1" customHeight="1" x14ac:dyDescent="0.25">
      <c r="A175" s="117" t="s">
        <v>137</v>
      </c>
      <c r="B175" s="117"/>
      <c r="C175" s="117"/>
      <c r="D175" s="117"/>
      <c r="E175" s="117"/>
      <c r="F175" s="117"/>
      <c r="H175" s="60"/>
    </row>
    <row r="176" spans="1:8" ht="14.25" customHeight="1" x14ac:dyDescent="0.25">
      <c r="A176" s="49"/>
      <c r="B176" s="49"/>
      <c r="C176" s="49"/>
      <c r="D176" s="49"/>
      <c r="E176" s="49"/>
      <c r="F176" s="49"/>
    </row>
    <row r="177" spans="1:6" hidden="1" x14ac:dyDescent="0.25">
      <c r="A177" s="29" t="s">
        <v>30</v>
      </c>
      <c r="B177" s="29"/>
      <c r="C177" s="20"/>
      <c r="D177" s="20"/>
      <c r="E177" s="20"/>
      <c r="F177" s="20"/>
    </row>
    <row r="178" spans="1:6" hidden="1" x14ac:dyDescent="0.25">
      <c r="A178" s="66" t="s">
        <v>31</v>
      </c>
      <c r="B178" s="66"/>
      <c r="C178" s="20"/>
      <c r="D178" s="20"/>
      <c r="E178" s="20"/>
      <c r="F178" s="20"/>
    </row>
    <row r="179" spans="1:6" hidden="1" x14ac:dyDescent="0.25">
      <c r="A179" s="66" t="s">
        <v>138</v>
      </c>
      <c r="B179" s="66"/>
      <c r="C179" s="67"/>
      <c r="D179" s="20"/>
      <c r="E179" s="158" t="s">
        <v>139</v>
      </c>
      <c r="F179" s="158"/>
    </row>
    <row r="180" spans="1:6" hidden="1" x14ac:dyDescent="0.25">
      <c r="A180" s="20"/>
      <c r="B180" s="20"/>
      <c r="C180" s="68" t="s">
        <v>68</v>
      </c>
      <c r="D180" s="20"/>
      <c r="E180" s="159" t="s">
        <v>69</v>
      </c>
      <c r="F180" s="159"/>
    </row>
    <row r="181" spans="1:6" hidden="1" x14ac:dyDescent="0.25"/>
    <row r="182" spans="1:6" hidden="1" x14ac:dyDescent="0.25">
      <c r="A182" s="56"/>
      <c r="B182" s="56"/>
    </row>
    <row r="183" spans="1:6" x14ac:dyDescent="0.25">
      <c r="A183" s="55"/>
      <c r="B183" s="55"/>
    </row>
    <row r="184" spans="1:6" x14ac:dyDescent="0.25">
      <c r="A184" s="154" t="s">
        <v>160</v>
      </c>
      <c r="B184" s="154"/>
      <c r="C184" s="11"/>
      <c r="E184" s="113" t="s">
        <v>161</v>
      </c>
      <c r="F184" s="113"/>
    </row>
    <row r="185" spans="1:6" x14ac:dyDescent="0.25">
      <c r="A185" t="s">
        <v>140</v>
      </c>
      <c r="C185" s="62" t="s">
        <v>68</v>
      </c>
      <c r="E185" s="98" t="s">
        <v>69</v>
      </c>
      <c r="F185" s="98"/>
    </row>
  </sheetData>
  <mergeCells count="163">
    <mergeCell ref="A184:B184"/>
    <mergeCell ref="C174:D174"/>
    <mergeCell ref="E174:F174"/>
    <mergeCell ref="A175:F175"/>
    <mergeCell ref="C171:D171"/>
    <mergeCell ref="E171:F171"/>
    <mergeCell ref="C172:D172"/>
    <mergeCell ref="E172:F172"/>
    <mergeCell ref="C173:D173"/>
    <mergeCell ref="E173:F173"/>
    <mergeCell ref="C168:D168"/>
    <mergeCell ref="E168:F168"/>
    <mergeCell ref="C169:D169"/>
    <mergeCell ref="E169:F169"/>
    <mergeCell ref="C170:D170"/>
    <mergeCell ref="E170:F170"/>
    <mergeCell ref="C164:D164"/>
    <mergeCell ref="E164:F164"/>
    <mergeCell ref="C167:D167"/>
    <mergeCell ref="E167:F167"/>
    <mergeCell ref="C165:D165"/>
    <mergeCell ref="E165:F165"/>
    <mergeCell ref="C166:D166"/>
    <mergeCell ref="E166:F166"/>
    <mergeCell ref="A158:F158"/>
    <mergeCell ref="C161:D161"/>
    <mergeCell ref="E161:F161"/>
    <mergeCell ref="C162:D162"/>
    <mergeCell ref="E162:F162"/>
    <mergeCell ref="C163:D163"/>
    <mergeCell ref="E163:F163"/>
    <mergeCell ref="E151:F151"/>
    <mergeCell ref="E152:F152"/>
    <mergeCell ref="E153:F153"/>
    <mergeCell ref="E154:F154"/>
    <mergeCell ref="E155:F155"/>
    <mergeCell ref="E156:F156"/>
    <mergeCell ref="E143:F143"/>
    <mergeCell ref="E144:F144"/>
    <mergeCell ref="A146:F146"/>
    <mergeCell ref="E148:F148"/>
    <mergeCell ref="E149:F149"/>
    <mergeCell ref="E150:F150"/>
    <mergeCell ref="E137:F137"/>
    <mergeCell ref="E138:F138"/>
    <mergeCell ref="E139:F139"/>
    <mergeCell ref="E140:F140"/>
    <mergeCell ref="E141:F141"/>
    <mergeCell ref="E142:F142"/>
    <mergeCell ref="C131:D131"/>
    <mergeCell ref="E131:F131"/>
    <mergeCell ref="C132:D132"/>
    <mergeCell ref="E132:F132"/>
    <mergeCell ref="A134:F134"/>
    <mergeCell ref="E136:F136"/>
    <mergeCell ref="C128:D128"/>
    <mergeCell ref="E128:F128"/>
    <mergeCell ref="C129:D129"/>
    <mergeCell ref="E129:F129"/>
    <mergeCell ref="C130:D130"/>
    <mergeCell ref="E130:F130"/>
    <mergeCell ref="C125:D125"/>
    <mergeCell ref="E125:F125"/>
    <mergeCell ref="C126:D126"/>
    <mergeCell ref="E126:F126"/>
    <mergeCell ref="C127:D127"/>
    <mergeCell ref="E127:F127"/>
    <mergeCell ref="C122:D122"/>
    <mergeCell ref="E122:F122"/>
    <mergeCell ref="C123:D123"/>
    <mergeCell ref="E123:F123"/>
    <mergeCell ref="C124:D124"/>
    <mergeCell ref="E124:F124"/>
    <mergeCell ref="C119:D119"/>
    <mergeCell ref="E119:F119"/>
    <mergeCell ref="C120:D120"/>
    <mergeCell ref="E120:F120"/>
    <mergeCell ref="C121:D121"/>
    <mergeCell ref="E121:F121"/>
    <mergeCell ref="C116:D116"/>
    <mergeCell ref="E116:F116"/>
    <mergeCell ref="C117:D117"/>
    <mergeCell ref="E117:F117"/>
    <mergeCell ref="C118:D118"/>
    <mergeCell ref="E118:F118"/>
    <mergeCell ref="C110:D110"/>
    <mergeCell ref="E110:F110"/>
    <mergeCell ref="C111:D111"/>
    <mergeCell ref="E111:F111"/>
    <mergeCell ref="A113:F113"/>
    <mergeCell ref="C115:D115"/>
    <mergeCell ref="E115:F115"/>
    <mergeCell ref="C107:D107"/>
    <mergeCell ref="E107:F107"/>
    <mergeCell ref="C108:D108"/>
    <mergeCell ref="E108:F108"/>
    <mergeCell ref="C109:D109"/>
    <mergeCell ref="E109:F109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C100:D100"/>
    <mergeCell ref="E100:F100"/>
    <mergeCell ref="D65:E65"/>
    <mergeCell ref="A67:F67"/>
    <mergeCell ref="A71:F71"/>
    <mergeCell ref="A80:F80"/>
    <mergeCell ref="A90:F90"/>
    <mergeCell ref="E92:F92"/>
    <mergeCell ref="C104:D104"/>
    <mergeCell ref="E104:F104"/>
    <mergeCell ref="B48:E48"/>
    <mergeCell ref="B49:E49"/>
    <mergeCell ref="B50:E50"/>
    <mergeCell ref="A52:F52"/>
    <mergeCell ref="E93:F93"/>
    <mergeCell ref="E94:F94"/>
    <mergeCell ref="E95:F95"/>
    <mergeCell ref="E96:F96"/>
    <mergeCell ref="A98:F98"/>
    <mergeCell ref="E185:F185"/>
    <mergeCell ref="A1:F1"/>
    <mergeCell ref="A2:F2"/>
    <mergeCell ref="A3:F3"/>
    <mergeCell ref="A4:F4"/>
    <mergeCell ref="A5:F5"/>
    <mergeCell ref="A10:F10"/>
    <mergeCell ref="E179:F179"/>
    <mergeCell ref="E180:F180"/>
    <mergeCell ref="E184:F184"/>
    <mergeCell ref="A26:F26"/>
    <mergeCell ref="A34:F34"/>
    <mergeCell ref="A35:F35"/>
    <mergeCell ref="B37:E37"/>
    <mergeCell ref="B38:E38"/>
    <mergeCell ref="B39:E39"/>
    <mergeCell ref="D12:E12"/>
    <mergeCell ref="D13:E13"/>
    <mergeCell ref="A56:F56"/>
    <mergeCell ref="D60:E60"/>
    <mergeCell ref="D61:E61"/>
    <mergeCell ref="D62:E62"/>
    <mergeCell ref="D63:E63"/>
    <mergeCell ref="D64:E64"/>
    <mergeCell ref="D14:E14"/>
    <mergeCell ref="D15:E15"/>
    <mergeCell ref="D16:E16"/>
    <mergeCell ref="A18:F18"/>
    <mergeCell ref="B46:E46"/>
    <mergeCell ref="B47:E47"/>
    <mergeCell ref="B40:E40"/>
    <mergeCell ref="B41:E41"/>
    <mergeCell ref="B42:E42"/>
    <mergeCell ref="B43:E43"/>
    <mergeCell ref="B44:E44"/>
    <mergeCell ref="B45:E45"/>
  </mergeCells>
  <printOptions horizontalCentered="1"/>
  <pageMargins left="0.70866141732283472" right="0.51181102362204722" top="1.0236220472440944" bottom="0.55118110236220474" header="0" footer="0"/>
  <pageSetup paperSize="9" scale="65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tabSelected="1" workbookViewId="0">
      <selection activeCell="E194" sqref="E194"/>
    </sheetView>
  </sheetViews>
  <sheetFormatPr defaultRowHeight="15" x14ac:dyDescent="0.25"/>
  <cols>
    <col min="1" max="1" width="12.42578125" customWidth="1"/>
    <col min="2" max="2" width="33.28515625" customWidth="1"/>
    <col min="3" max="3" width="22.28515625" customWidth="1"/>
    <col min="4" max="4" width="21.7109375" customWidth="1"/>
    <col min="5" max="5" width="20.5703125" customWidth="1"/>
    <col min="6" max="6" width="24.42578125" customWidth="1"/>
    <col min="8" max="9" width="11.42578125" bestFit="1" customWidth="1"/>
  </cols>
  <sheetData>
    <row r="1" spans="1:6" x14ac:dyDescent="0.25">
      <c r="A1" s="137" t="s">
        <v>32</v>
      </c>
      <c r="B1" s="137"/>
      <c r="C1" s="137"/>
      <c r="D1" s="137"/>
      <c r="E1" s="137"/>
      <c r="F1" s="137"/>
    </row>
    <row r="2" spans="1:6" x14ac:dyDescent="0.25">
      <c r="A2" s="137" t="s">
        <v>166</v>
      </c>
      <c r="B2" s="137"/>
      <c r="C2" s="137"/>
      <c r="D2" s="137"/>
      <c r="E2" s="137"/>
      <c r="F2" s="137"/>
    </row>
    <row r="3" spans="1:6" x14ac:dyDescent="0.25">
      <c r="A3" s="137" t="s">
        <v>153</v>
      </c>
      <c r="B3" s="137"/>
      <c r="C3" s="137"/>
      <c r="D3" s="137"/>
      <c r="E3" s="137"/>
      <c r="F3" s="137"/>
    </row>
    <row r="4" spans="1:6" hidden="1" x14ac:dyDescent="0.25">
      <c r="A4" s="138"/>
      <c r="B4" s="138"/>
      <c r="C4" s="138"/>
      <c r="D4" s="138"/>
      <c r="E4" s="138"/>
      <c r="F4" s="138"/>
    </row>
    <row r="5" spans="1:6" hidden="1" x14ac:dyDescent="0.25">
      <c r="A5" s="137" t="s">
        <v>33</v>
      </c>
      <c r="B5" s="137"/>
      <c r="C5" s="137"/>
      <c r="D5" s="137"/>
      <c r="E5" s="137"/>
      <c r="F5" s="137"/>
    </row>
    <row r="6" spans="1:6" ht="12" hidden="1" customHeight="1" x14ac:dyDescent="0.25">
      <c r="A6" s="70"/>
      <c r="B6" s="70"/>
      <c r="C6" s="70"/>
      <c r="D6" s="70"/>
      <c r="E6" s="70"/>
      <c r="F6" s="70"/>
    </row>
    <row r="7" spans="1:6" hidden="1" x14ac:dyDescent="0.25">
      <c r="A7" s="56" t="s">
        <v>72</v>
      </c>
      <c r="B7" s="2"/>
      <c r="C7" s="2"/>
      <c r="D7" s="2"/>
      <c r="E7" s="2"/>
      <c r="F7" s="2"/>
    </row>
    <row r="8" spans="1:6" hidden="1" x14ac:dyDescent="0.25">
      <c r="A8" s="56" t="s">
        <v>34</v>
      </c>
      <c r="B8" s="4"/>
      <c r="C8" s="13" t="s">
        <v>71</v>
      </c>
      <c r="D8" s="3"/>
      <c r="E8" s="3"/>
      <c r="F8" s="3"/>
    </row>
    <row r="9" spans="1:6" ht="11.25" hidden="1" customHeight="1" x14ac:dyDescent="0.25">
      <c r="A9" s="1"/>
      <c r="B9" s="1"/>
      <c r="C9" s="1"/>
      <c r="D9" s="1"/>
      <c r="E9" s="1"/>
      <c r="F9" s="1"/>
    </row>
    <row r="10" spans="1:6" hidden="1" x14ac:dyDescent="0.25">
      <c r="A10" s="137" t="s">
        <v>35</v>
      </c>
      <c r="B10" s="137"/>
      <c r="C10" s="137"/>
      <c r="D10" s="137"/>
      <c r="E10" s="137"/>
      <c r="F10" s="137"/>
    </row>
    <row r="11" spans="1:6" ht="9.75" hidden="1" customHeight="1" x14ac:dyDescent="0.25"/>
    <row r="12" spans="1:6" ht="33" hidden="1" customHeight="1" x14ac:dyDescent="0.25">
      <c r="A12" s="6" t="s">
        <v>36</v>
      </c>
      <c r="B12" s="6" t="s">
        <v>0</v>
      </c>
      <c r="C12" s="6" t="s">
        <v>1</v>
      </c>
      <c r="D12" s="139" t="s">
        <v>37</v>
      </c>
      <c r="E12" s="140"/>
      <c r="F12" s="6" t="s">
        <v>38</v>
      </c>
    </row>
    <row r="13" spans="1:6" hidden="1" x14ac:dyDescent="0.25">
      <c r="A13" s="5">
        <v>1</v>
      </c>
      <c r="B13" s="5">
        <v>2</v>
      </c>
      <c r="C13" s="5">
        <v>3</v>
      </c>
      <c r="D13" s="141">
        <v>4</v>
      </c>
      <c r="E13" s="142"/>
      <c r="F13" s="5">
        <v>5</v>
      </c>
    </row>
    <row r="14" spans="1:6" hidden="1" x14ac:dyDescent="0.25">
      <c r="A14" s="7"/>
      <c r="B14" s="8"/>
      <c r="C14" s="7"/>
      <c r="D14" s="145"/>
      <c r="E14" s="146"/>
      <c r="F14" s="7"/>
    </row>
    <row r="15" spans="1:6" hidden="1" x14ac:dyDescent="0.25">
      <c r="A15" s="7"/>
      <c r="B15" s="8"/>
      <c r="C15" s="7"/>
      <c r="D15" s="145"/>
      <c r="E15" s="146"/>
      <c r="F15" s="7"/>
    </row>
    <row r="16" spans="1:6" hidden="1" x14ac:dyDescent="0.25">
      <c r="A16" s="15"/>
      <c r="B16" s="15" t="s">
        <v>6</v>
      </c>
      <c r="C16" s="17" t="s">
        <v>42</v>
      </c>
      <c r="D16" s="162" t="s">
        <v>42</v>
      </c>
      <c r="E16" s="163"/>
      <c r="F16" s="58">
        <f>SUM(F14:F15)</f>
        <v>0</v>
      </c>
    </row>
    <row r="17" spans="1:6" hidden="1" x14ac:dyDescent="0.25"/>
    <row r="18" spans="1:6" hidden="1" x14ac:dyDescent="0.25">
      <c r="A18" s="137" t="s">
        <v>2</v>
      </c>
      <c r="B18" s="137"/>
      <c r="C18" s="137"/>
      <c r="D18" s="137"/>
      <c r="E18" s="137"/>
      <c r="F18" s="137"/>
    </row>
    <row r="19" spans="1:6" ht="9.75" hidden="1" customHeight="1" x14ac:dyDescent="0.25"/>
    <row r="20" spans="1:6" ht="46.5" hidden="1" customHeight="1" x14ac:dyDescent="0.25">
      <c r="A20" s="6" t="s">
        <v>36</v>
      </c>
      <c r="B20" s="6" t="s">
        <v>3</v>
      </c>
      <c r="C20" s="6" t="s">
        <v>39</v>
      </c>
      <c r="D20" s="6" t="s">
        <v>40</v>
      </c>
      <c r="E20" s="6" t="s">
        <v>5</v>
      </c>
      <c r="F20" s="6" t="s">
        <v>41</v>
      </c>
    </row>
    <row r="21" spans="1:6" ht="11.25" hidden="1" customHeight="1" x14ac:dyDescent="0.25">
      <c r="A21" s="5">
        <v>1</v>
      </c>
      <c r="B21" s="5">
        <v>2</v>
      </c>
      <c r="C21" s="5">
        <v>3</v>
      </c>
      <c r="D21" s="5">
        <v>4</v>
      </c>
      <c r="E21" s="5">
        <v>5</v>
      </c>
      <c r="F21" s="5">
        <v>6</v>
      </c>
    </row>
    <row r="22" spans="1:6" hidden="1" x14ac:dyDescent="0.25">
      <c r="A22" s="7">
        <v>1</v>
      </c>
      <c r="B22" s="8" t="s">
        <v>70</v>
      </c>
      <c r="C22" s="7"/>
      <c r="D22" s="7"/>
      <c r="E22" s="7"/>
      <c r="F22" s="14">
        <f>C22*D22*E22</f>
        <v>0</v>
      </c>
    </row>
    <row r="23" spans="1:6" hidden="1" x14ac:dyDescent="0.25">
      <c r="A23" s="7">
        <v>2</v>
      </c>
      <c r="B23" s="8" t="s">
        <v>73</v>
      </c>
      <c r="C23" s="7"/>
      <c r="D23" s="7"/>
      <c r="E23" s="7"/>
      <c r="F23" s="14">
        <f>C23*D23*E23</f>
        <v>0</v>
      </c>
    </row>
    <row r="24" spans="1:6" hidden="1" x14ac:dyDescent="0.25">
      <c r="A24" s="18"/>
      <c r="B24" s="19" t="s">
        <v>6</v>
      </c>
      <c r="C24" s="19" t="s">
        <v>42</v>
      </c>
      <c r="D24" s="19" t="s">
        <v>42</v>
      </c>
      <c r="E24" s="19" t="s">
        <v>42</v>
      </c>
      <c r="F24" s="59">
        <f>SUM(F22:F23)</f>
        <v>0</v>
      </c>
    </row>
    <row r="25" spans="1:6" ht="8.25" hidden="1" customHeight="1" x14ac:dyDescent="0.25">
      <c r="A25" s="20"/>
      <c r="B25" s="20"/>
      <c r="C25" s="20"/>
      <c r="D25" s="20"/>
      <c r="E25" s="20"/>
      <c r="F25" s="20"/>
    </row>
    <row r="26" spans="1:6" hidden="1" x14ac:dyDescent="0.25">
      <c r="A26" s="114" t="s">
        <v>43</v>
      </c>
      <c r="B26" s="114"/>
      <c r="C26" s="114"/>
      <c r="D26" s="114"/>
      <c r="E26" s="114"/>
      <c r="F26" s="114"/>
    </row>
    <row r="27" spans="1:6" ht="7.5" hidden="1" customHeight="1" x14ac:dyDescent="0.25">
      <c r="A27" s="20"/>
      <c r="B27" s="20"/>
      <c r="C27" s="20"/>
      <c r="D27" s="20"/>
      <c r="E27" s="20"/>
      <c r="F27" s="20"/>
    </row>
    <row r="28" spans="1:6" ht="45" hidden="1" x14ac:dyDescent="0.25">
      <c r="A28" s="21" t="s">
        <v>36</v>
      </c>
      <c r="B28" s="21" t="s">
        <v>3</v>
      </c>
      <c r="C28" s="21" t="s">
        <v>44</v>
      </c>
      <c r="D28" s="21" t="s">
        <v>45</v>
      </c>
      <c r="E28" s="21" t="s">
        <v>5</v>
      </c>
      <c r="F28" s="21" t="s">
        <v>41</v>
      </c>
    </row>
    <row r="29" spans="1:6" ht="12" hidden="1" customHeight="1" x14ac:dyDescent="0.25">
      <c r="A29" s="19">
        <v>1</v>
      </c>
      <c r="B29" s="19">
        <v>2</v>
      </c>
      <c r="C29" s="19">
        <v>3</v>
      </c>
      <c r="D29" s="19">
        <v>4</v>
      </c>
      <c r="E29" s="19">
        <v>5</v>
      </c>
      <c r="F29" s="19">
        <v>6</v>
      </c>
    </row>
    <row r="30" spans="1:6" ht="29.25" hidden="1" customHeight="1" x14ac:dyDescent="0.25">
      <c r="A30" s="22">
        <v>1</v>
      </c>
      <c r="B30" s="23" t="s">
        <v>74</v>
      </c>
      <c r="C30" s="22"/>
      <c r="D30" s="22"/>
      <c r="E30" s="22"/>
      <c r="F30" s="24">
        <f>C30*D30*E30</f>
        <v>0</v>
      </c>
    </row>
    <row r="31" spans="1:6" hidden="1" x14ac:dyDescent="0.25">
      <c r="A31" s="22"/>
      <c r="B31" s="25"/>
      <c r="C31" s="22"/>
      <c r="D31" s="22"/>
      <c r="E31" s="22"/>
      <c r="F31" s="24">
        <f>C31*D31*E31</f>
        <v>0</v>
      </c>
    </row>
    <row r="32" spans="1:6" hidden="1" x14ac:dyDescent="0.25">
      <c r="A32" s="26"/>
      <c r="B32" s="19" t="s">
        <v>6</v>
      </c>
      <c r="C32" s="19" t="s">
        <v>42</v>
      </c>
      <c r="D32" s="19" t="s">
        <v>42</v>
      </c>
      <c r="E32" s="19" t="s">
        <v>42</v>
      </c>
      <c r="F32" s="59">
        <f>SUM(F30:F31)</f>
        <v>0</v>
      </c>
    </row>
    <row r="33" spans="1:6" ht="10.5" hidden="1" customHeight="1" x14ac:dyDescent="0.25">
      <c r="A33" s="20"/>
      <c r="B33" s="20"/>
      <c r="C33" s="20"/>
      <c r="D33" s="20"/>
      <c r="E33" s="20"/>
      <c r="F33" s="20"/>
    </row>
    <row r="34" spans="1:6" ht="21" hidden="1" customHeight="1" x14ac:dyDescent="0.25">
      <c r="A34" s="114" t="s">
        <v>46</v>
      </c>
      <c r="B34" s="114"/>
      <c r="C34" s="114"/>
      <c r="D34" s="114"/>
      <c r="E34" s="114"/>
      <c r="F34" s="114"/>
    </row>
    <row r="35" spans="1:6" hidden="1" x14ac:dyDescent="0.25">
      <c r="A35" s="114" t="s">
        <v>47</v>
      </c>
      <c r="B35" s="114"/>
      <c r="C35" s="114"/>
      <c r="D35" s="114"/>
      <c r="E35" s="114"/>
      <c r="F35" s="114"/>
    </row>
    <row r="36" spans="1:6" ht="16.5" hidden="1" customHeight="1" x14ac:dyDescent="0.25">
      <c r="A36" s="20"/>
      <c r="B36" s="20"/>
      <c r="C36" s="20"/>
      <c r="D36" s="20"/>
      <c r="E36" s="20"/>
      <c r="F36" s="20"/>
    </row>
    <row r="37" spans="1:6" ht="24" hidden="1" customHeight="1" x14ac:dyDescent="0.25">
      <c r="A37" s="19" t="s">
        <v>36</v>
      </c>
      <c r="B37" s="103" t="s">
        <v>48</v>
      </c>
      <c r="C37" s="149"/>
      <c r="D37" s="149"/>
      <c r="E37" s="104"/>
      <c r="F37" s="19" t="s">
        <v>49</v>
      </c>
    </row>
    <row r="38" spans="1:6" ht="12" hidden="1" customHeight="1" x14ac:dyDescent="0.25">
      <c r="A38" s="19">
        <v>1</v>
      </c>
      <c r="B38" s="147">
        <v>2</v>
      </c>
      <c r="C38" s="150"/>
      <c r="D38" s="150"/>
      <c r="E38" s="148"/>
      <c r="F38" s="19">
        <v>3</v>
      </c>
    </row>
    <row r="39" spans="1:6" hidden="1" x14ac:dyDescent="0.25">
      <c r="A39" s="22">
        <v>1</v>
      </c>
      <c r="B39" s="127" t="s">
        <v>7</v>
      </c>
      <c r="C39" s="128"/>
      <c r="D39" s="128"/>
      <c r="E39" s="129"/>
      <c r="F39" s="22"/>
    </row>
    <row r="40" spans="1:6" hidden="1" x14ac:dyDescent="0.25">
      <c r="A40" s="22" t="s">
        <v>8</v>
      </c>
      <c r="B40" s="127" t="s">
        <v>9</v>
      </c>
      <c r="C40" s="128"/>
      <c r="D40" s="128"/>
      <c r="E40" s="129"/>
      <c r="F40" s="22"/>
    </row>
    <row r="41" spans="1:6" hidden="1" x14ac:dyDescent="0.25">
      <c r="A41" s="22" t="s">
        <v>10</v>
      </c>
      <c r="B41" s="127" t="s">
        <v>11</v>
      </c>
      <c r="C41" s="128"/>
      <c r="D41" s="128"/>
      <c r="E41" s="129"/>
      <c r="F41" s="22"/>
    </row>
    <row r="42" spans="1:6" ht="30.75" hidden="1" customHeight="1" x14ac:dyDescent="0.25">
      <c r="A42" s="22" t="s">
        <v>12</v>
      </c>
      <c r="B42" s="127" t="s">
        <v>50</v>
      </c>
      <c r="C42" s="128"/>
      <c r="D42" s="128"/>
      <c r="E42" s="129"/>
      <c r="F42" s="22"/>
    </row>
    <row r="43" spans="1:6" hidden="1" x14ac:dyDescent="0.25">
      <c r="A43" s="22">
        <v>2</v>
      </c>
      <c r="B43" s="127" t="s">
        <v>13</v>
      </c>
      <c r="C43" s="128"/>
      <c r="D43" s="128"/>
      <c r="E43" s="129"/>
      <c r="F43" s="22"/>
    </row>
    <row r="44" spans="1:6" ht="31.5" hidden="1" customHeight="1" x14ac:dyDescent="0.25">
      <c r="A44" s="22" t="s">
        <v>14</v>
      </c>
      <c r="B44" s="127" t="s">
        <v>51</v>
      </c>
      <c r="C44" s="128"/>
      <c r="D44" s="128"/>
      <c r="E44" s="129"/>
      <c r="F44" s="22"/>
    </row>
    <row r="45" spans="1:6" ht="33.75" hidden="1" customHeight="1" x14ac:dyDescent="0.25">
      <c r="A45" s="22" t="s">
        <v>15</v>
      </c>
      <c r="B45" s="127" t="s">
        <v>52</v>
      </c>
      <c r="C45" s="128"/>
      <c r="D45" s="128"/>
      <c r="E45" s="129"/>
      <c r="F45" s="22"/>
    </row>
    <row r="46" spans="1:6" ht="31.5" hidden="1" customHeight="1" x14ac:dyDescent="0.25">
      <c r="A46" s="27" t="s">
        <v>16</v>
      </c>
      <c r="B46" s="127" t="s">
        <v>17</v>
      </c>
      <c r="C46" s="128"/>
      <c r="D46" s="128"/>
      <c r="E46" s="129"/>
      <c r="F46" s="22"/>
    </row>
    <row r="47" spans="1:6" ht="32.25" hidden="1" customHeight="1" x14ac:dyDescent="0.25">
      <c r="A47" s="27" t="s">
        <v>18</v>
      </c>
      <c r="B47" s="127" t="s">
        <v>53</v>
      </c>
      <c r="C47" s="128"/>
      <c r="D47" s="128"/>
      <c r="E47" s="129"/>
      <c r="F47" s="22"/>
    </row>
    <row r="48" spans="1:6" ht="31.5" hidden="1" customHeight="1" x14ac:dyDescent="0.25">
      <c r="A48" s="27" t="s">
        <v>19</v>
      </c>
      <c r="B48" s="127" t="s">
        <v>53</v>
      </c>
      <c r="C48" s="128"/>
      <c r="D48" s="128"/>
      <c r="E48" s="129"/>
      <c r="F48" s="22"/>
    </row>
    <row r="49" spans="1:6" hidden="1" x14ac:dyDescent="0.25">
      <c r="A49" s="22">
        <v>3</v>
      </c>
      <c r="B49" s="127" t="s">
        <v>54</v>
      </c>
      <c r="C49" s="128"/>
      <c r="D49" s="128"/>
      <c r="E49" s="129"/>
      <c r="F49" s="22"/>
    </row>
    <row r="50" spans="1:6" hidden="1" x14ac:dyDescent="0.25">
      <c r="A50" s="19"/>
      <c r="B50" s="130" t="s">
        <v>6</v>
      </c>
      <c r="C50" s="131"/>
      <c r="D50" s="131"/>
      <c r="E50" s="132"/>
      <c r="F50" s="58"/>
    </row>
    <row r="51" spans="1:6" ht="24" hidden="1" customHeight="1" x14ac:dyDescent="0.25">
      <c r="A51" s="28" t="s">
        <v>55</v>
      </c>
      <c r="B51" s="20"/>
      <c r="C51" s="20"/>
      <c r="D51" s="20"/>
      <c r="E51" s="20"/>
      <c r="F51" s="20"/>
    </row>
    <row r="52" spans="1:6" ht="48" hidden="1" customHeight="1" x14ac:dyDescent="0.25">
      <c r="A52" s="151" t="s">
        <v>56</v>
      </c>
      <c r="B52" s="151"/>
      <c r="C52" s="151"/>
      <c r="D52" s="151"/>
      <c r="E52" s="151"/>
      <c r="F52" s="151"/>
    </row>
    <row r="53" spans="1:6" ht="36.75" hidden="1" customHeight="1" x14ac:dyDescent="0.25">
      <c r="A53" s="71"/>
      <c r="B53" s="71"/>
      <c r="C53" s="71"/>
      <c r="D53" s="71"/>
      <c r="E53" s="71"/>
      <c r="F53" s="71"/>
    </row>
    <row r="54" spans="1:6" ht="46.5" hidden="1" customHeight="1" x14ac:dyDescent="0.25">
      <c r="A54" s="71"/>
      <c r="B54" s="71"/>
      <c r="C54" s="71"/>
      <c r="D54" s="71"/>
      <c r="E54" s="71"/>
      <c r="F54" s="71"/>
    </row>
    <row r="55" spans="1:6" hidden="1" x14ac:dyDescent="0.25">
      <c r="A55" s="20"/>
      <c r="B55" s="20"/>
      <c r="C55" s="20"/>
      <c r="D55" s="20"/>
      <c r="E55" s="20"/>
      <c r="F55" s="20"/>
    </row>
    <row r="56" spans="1:6" hidden="1" x14ac:dyDescent="0.25">
      <c r="A56" s="114" t="s">
        <v>20</v>
      </c>
      <c r="B56" s="114"/>
      <c r="C56" s="114"/>
      <c r="D56" s="114"/>
      <c r="E56" s="114"/>
      <c r="F56" s="114"/>
    </row>
    <row r="57" spans="1:6" hidden="1" x14ac:dyDescent="0.25">
      <c r="A57" s="29" t="s">
        <v>72</v>
      </c>
      <c r="B57" s="30"/>
      <c r="C57" s="30"/>
      <c r="D57" s="30"/>
      <c r="E57" s="30"/>
      <c r="F57" s="30"/>
    </row>
    <row r="58" spans="1:6" hidden="1" x14ac:dyDescent="0.25">
      <c r="A58" s="29" t="s">
        <v>34</v>
      </c>
      <c r="B58" s="31"/>
      <c r="C58" s="32" t="s">
        <v>71</v>
      </c>
      <c r="D58" s="33"/>
      <c r="E58" s="33"/>
      <c r="F58" s="33"/>
    </row>
    <row r="59" spans="1:6" ht="9" hidden="1" customHeight="1" x14ac:dyDescent="0.25">
      <c r="A59" s="20"/>
      <c r="B59" s="20"/>
      <c r="C59" s="20"/>
      <c r="D59" s="20"/>
      <c r="E59" s="20"/>
      <c r="F59" s="20"/>
    </row>
    <row r="60" spans="1:6" ht="60" hidden="1" x14ac:dyDescent="0.25">
      <c r="A60" s="21" t="s">
        <v>36</v>
      </c>
      <c r="B60" s="21" t="s">
        <v>0</v>
      </c>
      <c r="C60" s="21" t="s">
        <v>21</v>
      </c>
      <c r="D60" s="109" t="s">
        <v>57</v>
      </c>
      <c r="E60" s="110"/>
      <c r="F60" s="21" t="s">
        <v>58</v>
      </c>
    </row>
    <row r="61" spans="1:6" hidden="1" x14ac:dyDescent="0.25">
      <c r="A61" s="19">
        <v>1</v>
      </c>
      <c r="B61" s="19">
        <v>2</v>
      </c>
      <c r="C61" s="19">
        <v>3</v>
      </c>
      <c r="D61" s="103">
        <v>4</v>
      </c>
      <c r="E61" s="104"/>
      <c r="F61" s="19">
        <v>5</v>
      </c>
    </row>
    <row r="62" spans="1:6" hidden="1" x14ac:dyDescent="0.25">
      <c r="A62" s="22">
        <v>1</v>
      </c>
      <c r="B62" s="25" t="s">
        <v>106</v>
      </c>
      <c r="C62" s="24"/>
      <c r="D62" s="133"/>
      <c r="E62" s="134"/>
      <c r="F62" s="24"/>
    </row>
    <row r="63" spans="1:6" hidden="1" x14ac:dyDescent="0.25">
      <c r="A63" s="22">
        <v>2</v>
      </c>
      <c r="B63" s="25" t="s">
        <v>116</v>
      </c>
      <c r="C63" s="24"/>
      <c r="D63" s="133"/>
      <c r="E63" s="134"/>
      <c r="F63" s="24"/>
    </row>
    <row r="64" spans="1:6" ht="35.25" hidden="1" customHeight="1" x14ac:dyDescent="0.25">
      <c r="A64" s="22">
        <v>3</v>
      </c>
      <c r="B64" s="23" t="s">
        <v>117</v>
      </c>
      <c r="C64" s="24"/>
      <c r="D64" s="133"/>
      <c r="E64" s="134"/>
      <c r="F64" s="24"/>
    </row>
    <row r="65" spans="1:6" s="16" customFormat="1" hidden="1" x14ac:dyDescent="0.25">
      <c r="A65" s="18"/>
      <c r="B65" s="18" t="s">
        <v>6</v>
      </c>
      <c r="C65" s="18"/>
      <c r="D65" s="135"/>
      <c r="E65" s="136"/>
      <c r="F65" s="59">
        <f>SUM(F62:F64)</f>
        <v>0</v>
      </c>
    </row>
    <row r="66" spans="1:6" hidden="1" x14ac:dyDescent="0.25">
      <c r="A66" s="20"/>
      <c r="B66" s="20"/>
      <c r="C66" s="20"/>
      <c r="D66" s="20"/>
      <c r="E66" s="20"/>
      <c r="F66" s="20"/>
    </row>
    <row r="67" spans="1:6" hidden="1" x14ac:dyDescent="0.25">
      <c r="A67" s="114" t="s">
        <v>112</v>
      </c>
      <c r="B67" s="114"/>
      <c r="C67" s="114"/>
      <c r="D67" s="114"/>
      <c r="E67" s="114"/>
      <c r="F67" s="114"/>
    </row>
    <row r="68" spans="1:6" hidden="1" x14ac:dyDescent="0.25">
      <c r="A68" s="29" t="s">
        <v>72</v>
      </c>
      <c r="B68" s="30"/>
      <c r="C68" s="30"/>
      <c r="D68" s="30"/>
      <c r="E68" s="30"/>
      <c r="F68" s="30"/>
    </row>
    <row r="69" spans="1:6" hidden="1" x14ac:dyDescent="0.25">
      <c r="A69" s="29" t="s">
        <v>34</v>
      </c>
      <c r="B69" s="31"/>
      <c r="C69" s="32" t="s">
        <v>71</v>
      </c>
      <c r="D69" s="33"/>
      <c r="E69" s="33"/>
      <c r="F69" s="33"/>
    </row>
    <row r="70" spans="1:6" ht="11.25" hidden="1" customHeight="1" x14ac:dyDescent="0.25">
      <c r="A70" s="29"/>
      <c r="B70" s="31"/>
      <c r="C70" s="31"/>
      <c r="D70" s="31"/>
      <c r="E70" s="31"/>
      <c r="F70" s="31"/>
    </row>
    <row r="71" spans="1:6" hidden="1" x14ac:dyDescent="0.25">
      <c r="A71" s="114" t="s">
        <v>22</v>
      </c>
      <c r="B71" s="114"/>
      <c r="C71" s="114"/>
      <c r="D71" s="114"/>
      <c r="E71" s="114"/>
      <c r="F71" s="114"/>
    </row>
    <row r="72" spans="1:6" ht="12.75" hidden="1" customHeight="1" x14ac:dyDescent="0.25">
      <c r="A72" s="20"/>
      <c r="B72" s="20"/>
      <c r="C72" s="20"/>
      <c r="D72" s="20"/>
      <c r="E72" s="20"/>
      <c r="F72" s="20"/>
    </row>
    <row r="73" spans="1:6" ht="46.5" hidden="1" customHeight="1" x14ac:dyDescent="0.25">
      <c r="A73" s="21" t="s">
        <v>36</v>
      </c>
      <c r="B73" s="21" t="s">
        <v>3</v>
      </c>
      <c r="C73" s="21" t="s">
        <v>59</v>
      </c>
      <c r="D73" s="21" t="s">
        <v>60</v>
      </c>
      <c r="E73" s="21" t="s">
        <v>61</v>
      </c>
      <c r="F73" s="21" t="s">
        <v>41</v>
      </c>
    </row>
    <row r="74" spans="1:6" ht="11.25" hidden="1" customHeight="1" x14ac:dyDescent="0.25">
      <c r="A74" s="19">
        <v>1</v>
      </c>
      <c r="B74" s="19">
        <v>2</v>
      </c>
      <c r="C74" s="19">
        <v>3</v>
      </c>
      <c r="D74" s="19">
        <v>4</v>
      </c>
      <c r="E74" s="19">
        <v>5</v>
      </c>
      <c r="F74" s="19">
        <v>6</v>
      </c>
    </row>
    <row r="75" spans="1:6" ht="14.25" hidden="1" customHeight="1" x14ac:dyDescent="0.25">
      <c r="A75" s="34">
        <v>1</v>
      </c>
      <c r="B75" s="35" t="s">
        <v>75</v>
      </c>
      <c r="C75" s="36"/>
      <c r="D75" s="36"/>
      <c r="E75" s="37"/>
      <c r="F75" s="24">
        <f>C75*D75*E75</f>
        <v>0</v>
      </c>
    </row>
    <row r="76" spans="1:6" hidden="1" x14ac:dyDescent="0.25">
      <c r="A76" s="22">
        <v>2</v>
      </c>
      <c r="B76" s="25" t="s">
        <v>76</v>
      </c>
      <c r="C76" s="22"/>
      <c r="D76" s="22"/>
      <c r="E76" s="24"/>
      <c r="F76" s="24">
        <f>C76*D76*E76</f>
        <v>0</v>
      </c>
    </row>
    <row r="77" spans="1:6" hidden="1" x14ac:dyDescent="0.25">
      <c r="A77" s="22">
        <v>3</v>
      </c>
      <c r="B77" s="25" t="s">
        <v>77</v>
      </c>
      <c r="C77" s="22"/>
      <c r="D77" s="22"/>
      <c r="E77" s="24"/>
      <c r="F77" s="24">
        <f>C77*D77*E77</f>
        <v>0</v>
      </c>
    </row>
    <row r="78" spans="1:6" hidden="1" x14ac:dyDescent="0.25">
      <c r="A78" s="26"/>
      <c r="B78" s="19" t="s">
        <v>6</v>
      </c>
      <c r="C78" s="19" t="s">
        <v>42</v>
      </c>
      <c r="D78" s="19" t="s">
        <v>42</v>
      </c>
      <c r="E78" s="19" t="s">
        <v>42</v>
      </c>
      <c r="F78" s="59">
        <f>SUM(F75:F77)</f>
        <v>0</v>
      </c>
    </row>
    <row r="79" spans="1:6" hidden="1" x14ac:dyDescent="0.25">
      <c r="A79" s="20"/>
      <c r="B79" s="20"/>
      <c r="C79" s="20"/>
      <c r="D79" s="20"/>
      <c r="E79" s="20"/>
      <c r="F79" s="20"/>
    </row>
    <row r="80" spans="1:6" hidden="1" x14ac:dyDescent="0.25">
      <c r="A80" s="114" t="s">
        <v>23</v>
      </c>
      <c r="B80" s="114"/>
      <c r="C80" s="114"/>
      <c r="D80" s="114"/>
      <c r="E80" s="114"/>
      <c r="F80" s="114"/>
    </row>
    <row r="81" spans="1:6" ht="12.75" hidden="1" customHeight="1" x14ac:dyDescent="0.25">
      <c r="A81" s="20"/>
      <c r="B81" s="20"/>
      <c r="C81" s="20"/>
      <c r="D81" s="20"/>
      <c r="E81" s="20"/>
      <c r="F81" s="20"/>
    </row>
    <row r="82" spans="1:6" ht="46.5" hidden="1" customHeight="1" x14ac:dyDescent="0.25">
      <c r="A82" s="21" t="s">
        <v>36</v>
      </c>
      <c r="B82" s="21" t="s">
        <v>0</v>
      </c>
      <c r="C82" s="21" t="s">
        <v>62</v>
      </c>
      <c r="D82" s="21" t="s">
        <v>24</v>
      </c>
      <c r="E82" s="21" t="s">
        <v>25</v>
      </c>
      <c r="F82" s="21" t="s">
        <v>41</v>
      </c>
    </row>
    <row r="83" spans="1:6" ht="11.25" hidden="1" customHeight="1" x14ac:dyDescent="0.25">
      <c r="A83" s="19">
        <v>1</v>
      </c>
      <c r="B83" s="19">
        <v>2</v>
      </c>
      <c r="C83" s="19">
        <v>3</v>
      </c>
      <c r="D83" s="19">
        <v>4</v>
      </c>
      <c r="E83" s="19">
        <v>5</v>
      </c>
      <c r="F83" s="19">
        <v>6</v>
      </c>
    </row>
    <row r="84" spans="1:6" ht="13.5" hidden="1" customHeight="1" x14ac:dyDescent="0.25">
      <c r="A84" s="36">
        <v>1</v>
      </c>
      <c r="B84" s="35" t="s">
        <v>78</v>
      </c>
      <c r="C84" s="38"/>
      <c r="D84" s="38"/>
      <c r="E84" s="39"/>
      <c r="F84" s="38"/>
    </row>
    <row r="85" spans="1:6" ht="11.25" hidden="1" customHeight="1" x14ac:dyDescent="0.25">
      <c r="A85" s="36">
        <v>2</v>
      </c>
      <c r="B85" s="35" t="s">
        <v>79</v>
      </c>
      <c r="C85" s="40"/>
      <c r="D85" s="38"/>
      <c r="E85" s="39"/>
      <c r="F85" s="38"/>
    </row>
    <row r="86" spans="1:6" hidden="1" x14ac:dyDescent="0.25">
      <c r="A86" s="36">
        <v>3</v>
      </c>
      <c r="B86" s="25" t="s">
        <v>80</v>
      </c>
      <c r="C86" s="24"/>
      <c r="D86" s="24"/>
      <c r="E86" s="22"/>
      <c r="F86" s="24"/>
    </row>
    <row r="87" spans="1:6" hidden="1" x14ac:dyDescent="0.25">
      <c r="A87" s="36">
        <v>4</v>
      </c>
      <c r="B87" s="25" t="s">
        <v>81</v>
      </c>
      <c r="C87" s="24"/>
      <c r="D87" s="24"/>
      <c r="E87" s="22"/>
      <c r="F87" s="24"/>
    </row>
    <row r="88" spans="1:6" hidden="1" x14ac:dyDescent="0.25">
      <c r="A88" s="26"/>
      <c r="B88" s="19" t="s">
        <v>6</v>
      </c>
      <c r="C88" s="19" t="s">
        <v>42</v>
      </c>
      <c r="D88" s="19" t="s">
        <v>42</v>
      </c>
      <c r="E88" s="19" t="s">
        <v>42</v>
      </c>
      <c r="F88" s="59">
        <f>F87+F86+F85+F84</f>
        <v>0</v>
      </c>
    </row>
    <row r="89" spans="1:6" hidden="1" x14ac:dyDescent="0.25">
      <c r="A89" s="20"/>
      <c r="B89" s="20"/>
      <c r="C89" s="20"/>
      <c r="D89" s="20"/>
      <c r="E89" s="20"/>
      <c r="F89" s="20"/>
    </row>
    <row r="90" spans="1:6" hidden="1" x14ac:dyDescent="0.25">
      <c r="A90" s="114" t="s">
        <v>26</v>
      </c>
      <c r="B90" s="114"/>
      <c r="C90" s="114"/>
      <c r="D90" s="114"/>
      <c r="E90" s="114"/>
      <c r="F90" s="114"/>
    </row>
    <row r="91" spans="1:6" ht="12.75" hidden="1" customHeight="1" x14ac:dyDescent="0.25">
      <c r="A91" s="20"/>
      <c r="B91" s="20"/>
      <c r="C91" s="20"/>
      <c r="D91" s="20"/>
      <c r="E91" s="20"/>
      <c r="F91" s="20"/>
    </row>
    <row r="92" spans="1:6" ht="46.5" hidden="1" customHeight="1" x14ac:dyDescent="0.25">
      <c r="A92" s="21" t="s">
        <v>36</v>
      </c>
      <c r="B92" s="21" t="s">
        <v>0</v>
      </c>
      <c r="C92" s="21" t="s">
        <v>4</v>
      </c>
      <c r="D92" s="21" t="s">
        <v>63</v>
      </c>
      <c r="E92" s="109" t="s">
        <v>64</v>
      </c>
      <c r="F92" s="110"/>
    </row>
    <row r="93" spans="1:6" ht="11.25" hidden="1" customHeight="1" x14ac:dyDescent="0.25">
      <c r="A93" s="19">
        <v>1</v>
      </c>
      <c r="B93" s="19">
        <v>2</v>
      </c>
      <c r="C93" s="19">
        <v>3</v>
      </c>
      <c r="D93" s="19">
        <v>4</v>
      </c>
      <c r="E93" s="103">
        <v>5</v>
      </c>
      <c r="F93" s="104"/>
    </row>
    <row r="94" spans="1:6" hidden="1" x14ac:dyDescent="0.25">
      <c r="A94" s="22"/>
      <c r="B94" s="25"/>
      <c r="C94" s="22"/>
      <c r="D94" s="22"/>
      <c r="E94" s="121"/>
      <c r="F94" s="122"/>
    </row>
    <row r="95" spans="1:6" hidden="1" x14ac:dyDescent="0.25">
      <c r="A95" s="22"/>
      <c r="B95" s="25"/>
      <c r="C95" s="22"/>
      <c r="D95" s="22"/>
      <c r="E95" s="121"/>
      <c r="F95" s="122"/>
    </row>
    <row r="96" spans="1:6" hidden="1" x14ac:dyDescent="0.25">
      <c r="A96" s="18"/>
      <c r="B96" s="19" t="s">
        <v>6</v>
      </c>
      <c r="C96" s="19" t="s">
        <v>42</v>
      </c>
      <c r="D96" s="19" t="s">
        <v>42</v>
      </c>
      <c r="E96" s="164">
        <f>SUM(E94:F95)</f>
        <v>0</v>
      </c>
      <c r="F96" s="165"/>
    </row>
    <row r="97" spans="1:6" hidden="1" x14ac:dyDescent="0.25">
      <c r="A97" s="20"/>
      <c r="B97" s="20"/>
      <c r="C97" s="20"/>
      <c r="D97" s="20"/>
      <c r="E97" s="20"/>
      <c r="F97" s="20"/>
    </row>
    <row r="98" spans="1:6" hidden="1" x14ac:dyDescent="0.25">
      <c r="A98" s="114" t="s">
        <v>65</v>
      </c>
      <c r="B98" s="114"/>
      <c r="C98" s="114"/>
      <c r="D98" s="114"/>
      <c r="E98" s="114"/>
      <c r="F98" s="114"/>
    </row>
    <row r="99" spans="1:6" ht="12.75" hidden="1" customHeight="1" x14ac:dyDescent="0.25">
      <c r="A99" s="20"/>
      <c r="B99" s="20"/>
      <c r="C99" s="20"/>
      <c r="D99" s="20"/>
      <c r="E99" s="20"/>
      <c r="F99" s="20"/>
    </row>
    <row r="100" spans="1:6" ht="46.5" hidden="1" customHeight="1" x14ac:dyDescent="0.25">
      <c r="A100" s="21" t="s">
        <v>36</v>
      </c>
      <c r="B100" s="21" t="s">
        <v>0</v>
      </c>
      <c r="C100" s="109" t="s">
        <v>27</v>
      </c>
      <c r="D100" s="110"/>
      <c r="E100" s="109" t="s">
        <v>28</v>
      </c>
      <c r="F100" s="110"/>
    </row>
    <row r="101" spans="1:6" ht="11.25" hidden="1" customHeight="1" x14ac:dyDescent="0.25">
      <c r="A101" s="19">
        <v>1</v>
      </c>
      <c r="B101" s="19">
        <v>2</v>
      </c>
      <c r="C101" s="103">
        <v>3</v>
      </c>
      <c r="D101" s="104"/>
      <c r="E101" s="103">
        <v>4</v>
      </c>
      <c r="F101" s="104"/>
    </row>
    <row r="102" spans="1:6" ht="33" hidden="1" customHeight="1" x14ac:dyDescent="0.25">
      <c r="A102" s="36">
        <v>1</v>
      </c>
      <c r="B102" s="41" t="s">
        <v>82</v>
      </c>
      <c r="C102" s="99"/>
      <c r="D102" s="100"/>
      <c r="E102" s="107"/>
      <c r="F102" s="108"/>
    </row>
    <row r="103" spans="1:6" ht="48" hidden="1" customHeight="1" x14ac:dyDescent="0.25">
      <c r="A103" s="36">
        <v>2</v>
      </c>
      <c r="B103" s="23" t="s">
        <v>83</v>
      </c>
      <c r="C103" s="99"/>
      <c r="D103" s="100"/>
      <c r="E103" s="107"/>
      <c r="F103" s="108"/>
    </row>
    <row r="104" spans="1:6" ht="42" hidden="1" customHeight="1" x14ac:dyDescent="0.25">
      <c r="A104" s="36">
        <v>3</v>
      </c>
      <c r="B104" s="23" t="s">
        <v>105</v>
      </c>
      <c r="C104" s="99"/>
      <c r="D104" s="100"/>
      <c r="E104" s="107"/>
      <c r="F104" s="108"/>
    </row>
    <row r="105" spans="1:6" ht="27" hidden="1" customHeight="1" x14ac:dyDescent="0.25">
      <c r="A105" s="36">
        <v>4</v>
      </c>
      <c r="B105" s="35" t="s">
        <v>84</v>
      </c>
      <c r="C105" s="99"/>
      <c r="D105" s="100"/>
      <c r="E105" s="107"/>
      <c r="F105" s="100"/>
    </row>
    <row r="106" spans="1:6" ht="23.25" hidden="1" customHeight="1" x14ac:dyDescent="0.25">
      <c r="A106" s="36">
        <v>5</v>
      </c>
      <c r="B106" s="35" t="s">
        <v>85</v>
      </c>
      <c r="C106" s="99"/>
      <c r="D106" s="100"/>
      <c r="E106" s="107"/>
      <c r="F106" s="108"/>
    </row>
    <row r="107" spans="1:6" ht="22.5" hidden="1" customHeight="1" x14ac:dyDescent="0.25">
      <c r="A107" s="36">
        <v>6</v>
      </c>
      <c r="B107" s="35" t="s">
        <v>86</v>
      </c>
      <c r="C107" s="99"/>
      <c r="D107" s="100"/>
      <c r="E107" s="107"/>
      <c r="F107" s="108"/>
    </row>
    <row r="108" spans="1:6" ht="18" hidden="1" customHeight="1" x14ac:dyDescent="0.25">
      <c r="A108" s="36">
        <v>7</v>
      </c>
      <c r="B108" s="35" t="s">
        <v>87</v>
      </c>
      <c r="C108" s="99"/>
      <c r="D108" s="100"/>
      <c r="E108" s="107"/>
      <c r="F108" s="108"/>
    </row>
    <row r="109" spans="1:6" ht="32.25" hidden="1" customHeight="1" x14ac:dyDescent="0.25">
      <c r="A109" s="36">
        <v>8</v>
      </c>
      <c r="B109" s="23" t="s">
        <v>88</v>
      </c>
      <c r="C109" s="99"/>
      <c r="D109" s="100"/>
      <c r="E109" s="155"/>
      <c r="F109" s="156"/>
    </row>
    <row r="110" spans="1:6" hidden="1" x14ac:dyDescent="0.25">
      <c r="A110" s="36">
        <v>9</v>
      </c>
      <c r="B110" s="25" t="s">
        <v>89</v>
      </c>
      <c r="C110" s="99"/>
      <c r="D110" s="100"/>
      <c r="E110" s="107"/>
      <c r="F110" s="108"/>
    </row>
    <row r="111" spans="1:6" hidden="1" x14ac:dyDescent="0.25">
      <c r="A111" s="26"/>
      <c r="B111" s="19" t="s">
        <v>6</v>
      </c>
      <c r="C111" s="103" t="s">
        <v>42</v>
      </c>
      <c r="D111" s="104"/>
      <c r="E111" s="118">
        <f>E110+E109+E108+E107+E106+E105+E104+E103+E102</f>
        <v>0</v>
      </c>
      <c r="F111" s="165"/>
    </row>
    <row r="112" spans="1:6" hidden="1" x14ac:dyDescent="0.25">
      <c r="A112" s="20"/>
      <c r="B112" s="20"/>
      <c r="C112" s="20"/>
      <c r="D112" s="20"/>
      <c r="E112" s="20"/>
      <c r="F112" s="20"/>
    </row>
    <row r="113" spans="1:6" hidden="1" x14ac:dyDescent="0.25">
      <c r="A113" s="114" t="s">
        <v>66</v>
      </c>
      <c r="B113" s="114"/>
      <c r="C113" s="114"/>
      <c r="D113" s="114"/>
      <c r="E113" s="114"/>
      <c r="F113" s="114"/>
    </row>
    <row r="114" spans="1:6" ht="12.75" hidden="1" customHeight="1" x14ac:dyDescent="0.25">
      <c r="A114" s="20"/>
      <c r="B114" s="20"/>
      <c r="C114" s="20"/>
      <c r="D114" s="20"/>
      <c r="E114" s="20"/>
      <c r="F114" s="20"/>
    </row>
    <row r="115" spans="1:6" ht="46.5" hidden="1" customHeight="1" x14ac:dyDescent="0.25">
      <c r="A115" s="21" t="s">
        <v>36</v>
      </c>
      <c r="B115" s="21" t="s">
        <v>0</v>
      </c>
      <c r="C115" s="109" t="s">
        <v>27</v>
      </c>
      <c r="D115" s="110"/>
      <c r="E115" s="109" t="s">
        <v>28</v>
      </c>
      <c r="F115" s="110"/>
    </row>
    <row r="116" spans="1:6" ht="11.25" hidden="1" customHeight="1" x14ac:dyDescent="0.25">
      <c r="A116" s="19">
        <v>1</v>
      </c>
      <c r="B116" s="19">
        <v>2</v>
      </c>
      <c r="C116" s="103">
        <v>3</v>
      </c>
      <c r="D116" s="104"/>
      <c r="E116" s="103">
        <v>4</v>
      </c>
      <c r="F116" s="104"/>
    </row>
    <row r="117" spans="1:6" ht="27" hidden="1" customHeight="1" x14ac:dyDescent="0.25">
      <c r="A117" s="34">
        <v>1</v>
      </c>
      <c r="B117" s="35" t="s">
        <v>90</v>
      </c>
      <c r="C117" s="99"/>
      <c r="D117" s="100"/>
      <c r="E117" s="107"/>
      <c r="F117" s="108"/>
    </row>
    <row r="118" spans="1:6" ht="18.75" hidden="1" customHeight="1" x14ac:dyDescent="0.25">
      <c r="A118" s="34">
        <v>2</v>
      </c>
      <c r="B118" s="35" t="s">
        <v>91</v>
      </c>
      <c r="C118" s="99"/>
      <c r="D118" s="100"/>
      <c r="E118" s="107"/>
      <c r="F118" s="108"/>
    </row>
    <row r="119" spans="1:6" ht="17.25" hidden="1" customHeight="1" x14ac:dyDescent="0.25">
      <c r="A119" s="34">
        <v>3</v>
      </c>
      <c r="B119" s="25" t="s">
        <v>92</v>
      </c>
      <c r="C119" s="99"/>
      <c r="D119" s="100"/>
      <c r="E119" s="107"/>
      <c r="F119" s="108"/>
    </row>
    <row r="120" spans="1:6" ht="16.5" hidden="1" customHeight="1" x14ac:dyDescent="0.25">
      <c r="A120" s="34">
        <v>4</v>
      </c>
      <c r="B120" s="35" t="s">
        <v>93</v>
      </c>
      <c r="C120" s="99"/>
      <c r="D120" s="100"/>
      <c r="E120" s="107"/>
      <c r="F120" s="108"/>
    </row>
    <row r="121" spans="1:6" ht="15.75" hidden="1" customHeight="1" x14ac:dyDescent="0.25">
      <c r="A121" s="34">
        <v>5</v>
      </c>
      <c r="B121" s="35" t="s">
        <v>94</v>
      </c>
      <c r="C121" s="99"/>
      <c r="D121" s="100"/>
      <c r="E121" s="107"/>
      <c r="F121" s="108"/>
    </row>
    <row r="122" spans="1:6" hidden="1" x14ac:dyDescent="0.25">
      <c r="A122" s="22">
        <v>6</v>
      </c>
      <c r="B122" s="25" t="s">
        <v>95</v>
      </c>
      <c r="C122" s="99"/>
      <c r="D122" s="100"/>
      <c r="E122" s="107"/>
      <c r="F122" s="108"/>
    </row>
    <row r="123" spans="1:6" hidden="1" x14ac:dyDescent="0.25">
      <c r="A123" s="22">
        <v>7</v>
      </c>
      <c r="B123" s="25" t="s">
        <v>96</v>
      </c>
      <c r="C123" s="99"/>
      <c r="D123" s="100"/>
      <c r="E123" s="107"/>
      <c r="F123" s="108"/>
    </row>
    <row r="124" spans="1:6" hidden="1" x14ac:dyDescent="0.25">
      <c r="A124" s="22">
        <v>8</v>
      </c>
      <c r="B124" s="25" t="s">
        <v>97</v>
      </c>
      <c r="C124" s="99"/>
      <c r="D124" s="100"/>
      <c r="E124" s="107"/>
      <c r="F124" s="108"/>
    </row>
    <row r="125" spans="1:6" hidden="1" x14ac:dyDescent="0.25">
      <c r="A125" s="22">
        <v>9</v>
      </c>
      <c r="B125" s="25" t="s">
        <v>98</v>
      </c>
      <c r="C125" s="99"/>
      <c r="D125" s="100"/>
      <c r="E125" s="107"/>
      <c r="F125" s="108"/>
    </row>
    <row r="126" spans="1:6" ht="32.25" hidden="1" customHeight="1" x14ac:dyDescent="0.25">
      <c r="A126" s="22">
        <v>10</v>
      </c>
      <c r="B126" s="23" t="s">
        <v>99</v>
      </c>
      <c r="C126" s="99"/>
      <c r="D126" s="100"/>
      <c r="E126" s="107"/>
      <c r="F126" s="108"/>
    </row>
    <row r="127" spans="1:6" ht="32.25" hidden="1" customHeight="1" x14ac:dyDescent="0.25">
      <c r="A127" s="22">
        <v>11</v>
      </c>
      <c r="B127" s="23" t="s">
        <v>100</v>
      </c>
      <c r="C127" s="99"/>
      <c r="D127" s="100"/>
      <c r="E127" s="107"/>
      <c r="F127" s="108"/>
    </row>
    <row r="128" spans="1:6" hidden="1" x14ac:dyDescent="0.25">
      <c r="A128" s="22">
        <v>12</v>
      </c>
      <c r="B128" s="25" t="s">
        <v>101</v>
      </c>
      <c r="C128" s="99"/>
      <c r="D128" s="100"/>
      <c r="E128" s="107"/>
      <c r="F128" s="108"/>
    </row>
    <row r="129" spans="1:6" hidden="1" x14ac:dyDescent="0.25">
      <c r="A129" s="22">
        <v>13</v>
      </c>
      <c r="B129" s="25" t="s">
        <v>102</v>
      </c>
      <c r="C129" s="99"/>
      <c r="D129" s="100"/>
      <c r="E129" s="107"/>
      <c r="F129" s="108"/>
    </row>
    <row r="130" spans="1:6" hidden="1" x14ac:dyDescent="0.25">
      <c r="A130" s="22">
        <v>14</v>
      </c>
      <c r="B130" s="25" t="s">
        <v>103</v>
      </c>
      <c r="C130" s="99"/>
      <c r="D130" s="100"/>
      <c r="E130" s="107"/>
      <c r="F130" s="108"/>
    </row>
    <row r="131" spans="1:6" hidden="1" x14ac:dyDescent="0.25">
      <c r="A131" s="22">
        <v>15</v>
      </c>
      <c r="B131" s="25" t="s">
        <v>104</v>
      </c>
      <c r="C131" s="99"/>
      <c r="D131" s="100"/>
      <c r="E131" s="107"/>
      <c r="F131" s="108"/>
    </row>
    <row r="132" spans="1:6" hidden="1" x14ac:dyDescent="0.25">
      <c r="A132" s="26"/>
      <c r="B132" s="19" t="s">
        <v>6</v>
      </c>
      <c r="C132" s="103" t="s">
        <v>42</v>
      </c>
      <c r="D132" s="104"/>
      <c r="E132" s="118">
        <f>E131+E130+E129+E128+E127+E126+E125+E124+E123+E122+E121+E120+E119+E118+E117</f>
        <v>0</v>
      </c>
      <c r="F132" s="119"/>
    </row>
    <row r="133" spans="1:6" ht="35.25" hidden="1" customHeight="1" x14ac:dyDescent="0.25">
      <c r="A133" s="20"/>
      <c r="B133" s="20"/>
      <c r="C133" s="20"/>
      <c r="D133" s="20"/>
      <c r="E133" s="20"/>
      <c r="F133" s="20"/>
    </row>
    <row r="134" spans="1:6" hidden="1" x14ac:dyDescent="0.25">
      <c r="A134" s="114" t="s">
        <v>114</v>
      </c>
      <c r="B134" s="114"/>
      <c r="C134" s="114"/>
      <c r="D134" s="114"/>
      <c r="E134" s="114"/>
      <c r="F134" s="114"/>
    </row>
    <row r="135" spans="1:6" ht="12.75" hidden="1" customHeight="1" x14ac:dyDescent="0.25">
      <c r="A135" s="20"/>
      <c r="B135" s="20"/>
      <c r="C135" s="20"/>
      <c r="D135" s="20"/>
      <c r="E135" s="20"/>
      <c r="F135" s="20"/>
    </row>
    <row r="136" spans="1:6" ht="46.5" hidden="1" customHeight="1" x14ac:dyDescent="0.25">
      <c r="A136" s="21" t="s">
        <v>36</v>
      </c>
      <c r="B136" s="21" t="s">
        <v>0</v>
      </c>
      <c r="C136" s="21" t="s">
        <v>4</v>
      </c>
      <c r="D136" s="21" t="s">
        <v>29</v>
      </c>
      <c r="E136" s="109" t="s">
        <v>67</v>
      </c>
      <c r="F136" s="110"/>
    </row>
    <row r="137" spans="1:6" ht="11.25" hidden="1" customHeight="1" x14ac:dyDescent="0.25">
      <c r="A137" s="19">
        <v>1</v>
      </c>
      <c r="B137" s="19">
        <v>2</v>
      </c>
      <c r="C137" s="19">
        <v>3</v>
      </c>
      <c r="D137" s="19">
        <v>4</v>
      </c>
      <c r="E137" s="103">
        <v>5</v>
      </c>
      <c r="F137" s="104"/>
    </row>
    <row r="138" spans="1:6" hidden="1" x14ac:dyDescent="0.25">
      <c r="A138" s="22">
        <v>1</v>
      </c>
      <c r="B138" s="25" t="s">
        <v>124</v>
      </c>
      <c r="C138" s="22"/>
      <c r="D138" s="24"/>
      <c r="E138" s="107"/>
      <c r="F138" s="108"/>
    </row>
    <row r="139" spans="1:6" hidden="1" x14ac:dyDescent="0.25">
      <c r="A139" s="22">
        <v>2</v>
      </c>
      <c r="B139" s="25" t="s">
        <v>125</v>
      </c>
      <c r="C139" s="22"/>
      <c r="D139" s="24"/>
      <c r="E139" s="107"/>
      <c r="F139" s="108"/>
    </row>
    <row r="140" spans="1:6" hidden="1" x14ac:dyDescent="0.25">
      <c r="A140" s="22">
        <v>3</v>
      </c>
      <c r="B140" s="25" t="s">
        <v>126</v>
      </c>
      <c r="C140" s="22"/>
      <c r="D140" s="24"/>
      <c r="E140" s="107"/>
      <c r="F140" s="108"/>
    </row>
    <row r="141" spans="1:6" hidden="1" x14ac:dyDescent="0.25">
      <c r="A141" s="22">
        <v>4</v>
      </c>
      <c r="B141" s="25" t="s">
        <v>127</v>
      </c>
      <c r="C141" s="22"/>
      <c r="D141" s="24"/>
      <c r="E141" s="107"/>
      <c r="F141" s="108"/>
    </row>
    <row r="142" spans="1:6" hidden="1" x14ac:dyDescent="0.25">
      <c r="A142" s="22">
        <v>5</v>
      </c>
      <c r="B142" s="25" t="s">
        <v>128</v>
      </c>
      <c r="C142" s="22"/>
      <c r="D142" s="24"/>
      <c r="E142" s="107"/>
      <c r="F142" s="108"/>
    </row>
    <row r="143" spans="1:6" hidden="1" x14ac:dyDescent="0.25">
      <c r="A143" s="22">
        <v>6</v>
      </c>
      <c r="B143" s="25" t="s">
        <v>129</v>
      </c>
      <c r="C143" s="22"/>
      <c r="D143" s="24"/>
      <c r="E143" s="107"/>
      <c r="F143" s="108"/>
    </row>
    <row r="144" spans="1:6" hidden="1" x14ac:dyDescent="0.25">
      <c r="A144" s="26"/>
      <c r="B144" s="19" t="s">
        <v>6</v>
      </c>
      <c r="C144" s="19" t="s">
        <v>42</v>
      </c>
      <c r="D144" s="19" t="s">
        <v>42</v>
      </c>
      <c r="E144" s="118">
        <f>SUM(E138:F143)</f>
        <v>0</v>
      </c>
      <c r="F144" s="119"/>
    </row>
    <row r="145" spans="1:9" hidden="1" x14ac:dyDescent="0.25">
      <c r="A145" s="42"/>
      <c r="B145" s="43"/>
      <c r="C145" s="43"/>
      <c r="D145" s="43"/>
      <c r="E145" s="43"/>
      <c r="F145" s="43"/>
    </row>
    <row r="146" spans="1:9" hidden="1" x14ac:dyDescent="0.25">
      <c r="A146" s="114" t="s">
        <v>115</v>
      </c>
      <c r="B146" s="114"/>
      <c r="C146" s="114"/>
      <c r="D146" s="114"/>
      <c r="E146" s="114"/>
      <c r="F146" s="114"/>
    </row>
    <row r="147" spans="1:9" hidden="1" x14ac:dyDescent="0.25">
      <c r="A147" s="20"/>
      <c r="B147" s="20"/>
      <c r="C147" s="20"/>
      <c r="D147" s="20"/>
      <c r="E147" s="20"/>
      <c r="F147" s="20"/>
    </row>
    <row r="148" spans="1:9" ht="30" hidden="1" x14ac:dyDescent="0.25">
      <c r="A148" s="21" t="s">
        <v>36</v>
      </c>
      <c r="B148" s="21" t="s">
        <v>0</v>
      </c>
      <c r="C148" s="21" t="s">
        <v>4</v>
      </c>
      <c r="D148" s="21" t="s">
        <v>29</v>
      </c>
      <c r="E148" s="109" t="s">
        <v>67</v>
      </c>
      <c r="F148" s="110"/>
    </row>
    <row r="149" spans="1:9" hidden="1" x14ac:dyDescent="0.25">
      <c r="A149" s="19">
        <v>1</v>
      </c>
      <c r="B149" s="19">
        <v>2</v>
      </c>
      <c r="C149" s="19">
        <v>3</v>
      </c>
      <c r="D149" s="19">
        <v>4</v>
      </c>
      <c r="E149" s="103">
        <v>5</v>
      </c>
      <c r="F149" s="104"/>
    </row>
    <row r="150" spans="1:9" hidden="1" x14ac:dyDescent="0.25">
      <c r="A150" s="22">
        <v>1</v>
      </c>
      <c r="B150" s="25" t="s">
        <v>118</v>
      </c>
      <c r="C150" s="22"/>
      <c r="D150" s="24"/>
      <c r="E150" s="107"/>
      <c r="F150" s="108"/>
    </row>
    <row r="151" spans="1:9" hidden="1" x14ac:dyDescent="0.25">
      <c r="A151" s="22">
        <v>2</v>
      </c>
      <c r="B151" s="25" t="s">
        <v>119</v>
      </c>
      <c r="C151" s="22"/>
      <c r="D151" s="24"/>
      <c r="E151" s="107"/>
      <c r="F151" s="108"/>
    </row>
    <row r="152" spans="1:9" hidden="1" x14ac:dyDescent="0.25">
      <c r="A152" s="22">
        <v>3</v>
      </c>
      <c r="B152" s="25" t="s">
        <v>120</v>
      </c>
      <c r="C152" s="22"/>
      <c r="D152" s="24"/>
      <c r="E152" s="107"/>
      <c r="F152" s="108"/>
    </row>
    <row r="153" spans="1:9" hidden="1" x14ac:dyDescent="0.25">
      <c r="A153" s="22">
        <v>4</v>
      </c>
      <c r="B153" s="25" t="s">
        <v>121</v>
      </c>
      <c r="C153" s="22"/>
      <c r="D153" s="24"/>
      <c r="E153" s="107"/>
      <c r="F153" s="108"/>
    </row>
    <row r="154" spans="1:9" hidden="1" x14ac:dyDescent="0.25">
      <c r="A154" s="22">
        <v>5</v>
      </c>
      <c r="B154" s="25" t="s">
        <v>122</v>
      </c>
      <c r="C154" s="22"/>
      <c r="D154" s="24"/>
      <c r="E154" s="107"/>
      <c r="F154" s="108"/>
    </row>
    <row r="155" spans="1:9" hidden="1" x14ac:dyDescent="0.25">
      <c r="A155" s="22">
        <v>6</v>
      </c>
      <c r="B155" s="25" t="s">
        <v>123</v>
      </c>
      <c r="C155" s="22"/>
      <c r="D155" s="24"/>
      <c r="E155" s="107"/>
      <c r="F155" s="108"/>
    </row>
    <row r="156" spans="1:9" hidden="1" x14ac:dyDescent="0.25">
      <c r="A156" s="18"/>
      <c r="B156" s="19" t="s">
        <v>6</v>
      </c>
      <c r="C156" s="19" t="s">
        <v>42</v>
      </c>
      <c r="D156" s="19" t="s">
        <v>42</v>
      </c>
      <c r="E156" s="118"/>
      <c r="F156" s="119"/>
    </row>
    <row r="157" spans="1:9" hidden="1" x14ac:dyDescent="0.25">
      <c r="A157" s="20"/>
      <c r="B157" s="20"/>
      <c r="C157" s="20"/>
      <c r="D157" s="20"/>
      <c r="E157" s="20"/>
      <c r="F157" s="20"/>
    </row>
    <row r="158" spans="1:9" x14ac:dyDescent="0.25">
      <c r="A158" s="114" t="s">
        <v>197</v>
      </c>
      <c r="B158" s="114"/>
      <c r="C158" s="114"/>
      <c r="D158" s="114"/>
      <c r="E158" s="114"/>
      <c r="F158" s="114"/>
    </row>
    <row r="159" spans="1:9" x14ac:dyDescent="0.25">
      <c r="A159" s="29" t="s">
        <v>107</v>
      </c>
      <c r="B159" s="30"/>
      <c r="C159" s="30"/>
      <c r="D159" s="30"/>
      <c r="E159" s="30"/>
      <c r="F159" s="30"/>
      <c r="I159" s="60"/>
    </row>
    <row r="160" spans="1:9" ht="15" customHeight="1" x14ac:dyDescent="0.25">
      <c r="A160" s="29" t="s">
        <v>34</v>
      </c>
      <c r="B160" s="31"/>
      <c r="C160" s="44" t="s">
        <v>150</v>
      </c>
      <c r="D160" s="45"/>
      <c r="E160" s="45"/>
      <c r="F160" s="45"/>
    </row>
    <row r="161" spans="1:8" ht="15" customHeight="1" x14ac:dyDescent="0.25">
      <c r="A161" s="29"/>
      <c r="B161" s="31"/>
      <c r="C161" s="43"/>
      <c r="D161" s="31"/>
      <c r="E161" s="31"/>
      <c r="F161" s="31"/>
    </row>
    <row r="162" spans="1:8" ht="15" customHeight="1" x14ac:dyDescent="0.25">
      <c r="A162" s="114" t="s">
        <v>154</v>
      </c>
      <c r="B162" s="114"/>
      <c r="C162" s="114"/>
      <c r="D162" s="114"/>
      <c r="E162" s="114"/>
      <c r="F162" s="114"/>
      <c r="G162" s="114"/>
    </row>
    <row r="163" spans="1:8" x14ac:dyDescent="0.25">
      <c r="A163" s="69"/>
      <c r="B163" s="69"/>
      <c r="C163" s="120"/>
      <c r="D163" s="120"/>
      <c r="E163" s="120"/>
      <c r="F163" s="120"/>
    </row>
    <row r="164" spans="1:8" x14ac:dyDescent="0.25">
      <c r="A164" s="21" t="s">
        <v>36</v>
      </c>
      <c r="B164" s="21" t="s">
        <v>0</v>
      </c>
      <c r="C164" s="109" t="s">
        <v>27</v>
      </c>
      <c r="D164" s="110"/>
      <c r="E164" s="109" t="s">
        <v>28</v>
      </c>
      <c r="F164" s="110"/>
    </row>
    <row r="165" spans="1:8" x14ac:dyDescent="0.25">
      <c r="A165" s="19">
        <v>1</v>
      </c>
      <c r="B165" s="19">
        <v>2</v>
      </c>
      <c r="C165" s="103">
        <v>3</v>
      </c>
      <c r="D165" s="104"/>
      <c r="E165" s="103">
        <v>4</v>
      </c>
      <c r="F165" s="104"/>
    </row>
    <row r="166" spans="1:8" ht="30" x14ac:dyDescent="0.25">
      <c r="A166" s="36">
        <v>1</v>
      </c>
      <c r="B166" s="23" t="s">
        <v>151</v>
      </c>
      <c r="C166" s="99">
        <v>1</v>
      </c>
      <c r="D166" s="100"/>
      <c r="E166" s="107">
        <f>'[1]16'!$D$207</f>
        <v>137851</v>
      </c>
      <c r="F166" s="108"/>
    </row>
    <row r="167" spans="1:8" hidden="1" x14ac:dyDescent="0.25">
      <c r="A167" s="36">
        <v>2</v>
      </c>
      <c r="B167" s="23" t="s">
        <v>109</v>
      </c>
      <c r="C167" s="99">
        <v>1</v>
      </c>
      <c r="D167" s="100"/>
      <c r="E167" s="107"/>
      <c r="F167" s="108"/>
    </row>
    <row r="168" spans="1:8" ht="45" hidden="1" x14ac:dyDescent="0.25">
      <c r="A168" s="36">
        <v>3</v>
      </c>
      <c r="B168" s="23" t="s">
        <v>110</v>
      </c>
      <c r="C168" s="99">
        <v>1</v>
      </c>
      <c r="D168" s="100"/>
      <c r="E168" s="107"/>
      <c r="F168" s="108"/>
    </row>
    <row r="169" spans="1:8" ht="37.5" hidden="1" customHeight="1" x14ac:dyDescent="0.25">
      <c r="A169" s="36">
        <v>4</v>
      </c>
      <c r="B169" s="23" t="s">
        <v>111</v>
      </c>
      <c r="C169" s="99">
        <v>1</v>
      </c>
      <c r="D169" s="100"/>
      <c r="E169" s="107"/>
      <c r="F169" s="108"/>
    </row>
    <row r="170" spans="1:8" hidden="1" x14ac:dyDescent="0.25">
      <c r="A170" s="36">
        <v>5</v>
      </c>
      <c r="B170" s="35"/>
      <c r="C170" s="121"/>
      <c r="D170" s="122"/>
      <c r="E170" s="107">
        <v>0</v>
      </c>
      <c r="F170" s="108"/>
    </row>
    <row r="171" spans="1:8" hidden="1" x14ac:dyDescent="0.25">
      <c r="A171" s="36">
        <v>6</v>
      </c>
      <c r="B171" s="35"/>
      <c r="C171" s="121"/>
      <c r="D171" s="122"/>
      <c r="E171" s="107"/>
      <c r="F171" s="108"/>
    </row>
    <row r="172" spans="1:8" hidden="1" x14ac:dyDescent="0.25">
      <c r="A172" s="36">
        <v>7</v>
      </c>
      <c r="B172" s="35"/>
      <c r="C172" s="121"/>
      <c r="D172" s="122"/>
      <c r="E172" s="107"/>
      <c r="F172" s="108"/>
    </row>
    <row r="173" spans="1:8" hidden="1" x14ac:dyDescent="0.25">
      <c r="A173" s="36">
        <v>8</v>
      </c>
      <c r="B173" s="23"/>
      <c r="C173" s="115"/>
      <c r="D173" s="116"/>
      <c r="E173" s="155"/>
      <c r="F173" s="156"/>
    </row>
    <row r="174" spans="1:8" hidden="1" x14ac:dyDescent="0.25">
      <c r="A174" s="36">
        <v>9</v>
      </c>
      <c r="B174" s="25"/>
      <c r="C174" s="115"/>
      <c r="D174" s="116"/>
      <c r="E174" s="107"/>
      <c r="F174" s="108"/>
    </row>
    <row r="175" spans="1:8" x14ac:dyDescent="0.25">
      <c r="A175" s="26"/>
      <c r="B175" s="19" t="s">
        <v>6</v>
      </c>
      <c r="C175" s="103" t="s">
        <v>42</v>
      </c>
      <c r="D175" s="104"/>
      <c r="E175" s="105">
        <f>E174+E173+E172+E171+E170+E169+E168+E167+E166</f>
        <v>137851</v>
      </c>
      <c r="F175" s="106"/>
      <c r="H175" s="60"/>
    </row>
    <row r="176" spans="1:8" ht="48" customHeight="1" x14ac:dyDescent="0.25">
      <c r="A176" s="166" t="s">
        <v>134</v>
      </c>
      <c r="B176" s="166"/>
      <c r="C176" s="166"/>
      <c r="D176" s="166"/>
      <c r="E176" s="166"/>
      <c r="F176" s="166"/>
      <c r="H176" s="60"/>
    </row>
    <row r="177" spans="1:6" ht="14.25" customHeight="1" x14ac:dyDescent="0.25">
      <c r="A177" s="49"/>
      <c r="B177" s="49"/>
      <c r="C177" s="49"/>
      <c r="D177" s="49"/>
      <c r="E177" s="49"/>
      <c r="F177" s="49"/>
    </row>
    <row r="178" spans="1:6" hidden="1" x14ac:dyDescent="0.25">
      <c r="A178" s="29" t="s">
        <v>30</v>
      </c>
      <c r="B178" s="29"/>
      <c r="C178" s="20"/>
      <c r="D178" s="20"/>
      <c r="E178" s="20"/>
      <c r="F178" s="20"/>
    </row>
    <row r="179" spans="1:6" hidden="1" x14ac:dyDescent="0.25">
      <c r="A179" s="66" t="s">
        <v>31</v>
      </c>
      <c r="B179" s="66"/>
      <c r="C179" s="20"/>
      <c r="D179" s="20"/>
      <c r="E179" s="20"/>
      <c r="F179" s="20"/>
    </row>
    <row r="180" spans="1:6" hidden="1" x14ac:dyDescent="0.25">
      <c r="A180" s="66" t="s">
        <v>138</v>
      </c>
      <c r="B180" s="66"/>
      <c r="C180" s="67"/>
      <c r="D180" s="20"/>
      <c r="E180" s="158" t="s">
        <v>145</v>
      </c>
      <c r="F180" s="158"/>
    </row>
    <row r="181" spans="1:6" hidden="1" x14ac:dyDescent="0.25">
      <c r="A181" s="20"/>
      <c r="B181" s="20"/>
      <c r="C181" s="68" t="s">
        <v>68</v>
      </c>
      <c r="D181" s="20"/>
      <c r="E181" s="159" t="s">
        <v>69</v>
      </c>
      <c r="F181" s="159"/>
    </row>
    <row r="182" spans="1:6" hidden="1" x14ac:dyDescent="0.25"/>
    <row r="183" spans="1:6" x14ac:dyDescent="0.25">
      <c r="A183" s="56"/>
      <c r="B183" s="56"/>
    </row>
    <row r="184" spans="1:6" x14ac:dyDescent="0.25">
      <c r="A184" s="55"/>
      <c r="B184" s="55"/>
    </row>
    <row r="185" spans="1:6" x14ac:dyDescent="0.25">
      <c r="A185" s="154" t="s">
        <v>160</v>
      </c>
      <c r="B185" s="154"/>
      <c r="C185" s="11"/>
      <c r="E185" s="113" t="s">
        <v>161</v>
      </c>
      <c r="F185" s="113"/>
    </row>
    <row r="186" spans="1:6" x14ac:dyDescent="0.25">
      <c r="A186" t="s">
        <v>140</v>
      </c>
      <c r="C186" s="62" t="s">
        <v>68</v>
      </c>
      <c r="E186" s="98" t="s">
        <v>69</v>
      </c>
      <c r="F186" s="98"/>
    </row>
  </sheetData>
  <mergeCells count="162">
    <mergeCell ref="D12:E12"/>
    <mergeCell ref="D13:E13"/>
    <mergeCell ref="D14:E14"/>
    <mergeCell ref="D15:E15"/>
    <mergeCell ref="D16:E16"/>
    <mergeCell ref="A18:F18"/>
    <mergeCell ref="A1:F1"/>
    <mergeCell ref="A2:F2"/>
    <mergeCell ref="A3:F3"/>
    <mergeCell ref="A4:F4"/>
    <mergeCell ref="A5:F5"/>
    <mergeCell ref="A10:F10"/>
    <mergeCell ref="B40:E40"/>
    <mergeCell ref="B41:E41"/>
    <mergeCell ref="B42:E42"/>
    <mergeCell ref="B43:E43"/>
    <mergeCell ref="B44:E44"/>
    <mergeCell ref="B45:E45"/>
    <mergeCell ref="A26:F26"/>
    <mergeCell ref="A34:F34"/>
    <mergeCell ref="A35:F35"/>
    <mergeCell ref="B37:E37"/>
    <mergeCell ref="B38:E38"/>
    <mergeCell ref="B39:E39"/>
    <mergeCell ref="A56:F56"/>
    <mergeCell ref="D60:E60"/>
    <mergeCell ref="D61:E61"/>
    <mergeCell ref="D62:E62"/>
    <mergeCell ref="D63:E63"/>
    <mergeCell ref="D64:E64"/>
    <mergeCell ref="B46:E46"/>
    <mergeCell ref="B47:E47"/>
    <mergeCell ref="B48:E48"/>
    <mergeCell ref="B49:E49"/>
    <mergeCell ref="B50:E50"/>
    <mergeCell ref="A52:F52"/>
    <mergeCell ref="E93:F93"/>
    <mergeCell ref="E94:F94"/>
    <mergeCell ref="E95:F95"/>
    <mergeCell ref="E96:F96"/>
    <mergeCell ref="A98:F98"/>
    <mergeCell ref="C100:D100"/>
    <mergeCell ref="E100:F100"/>
    <mergeCell ref="D65:E65"/>
    <mergeCell ref="A67:F67"/>
    <mergeCell ref="A71:F71"/>
    <mergeCell ref="A80:F80"/>
    <mergeCell ref="A90:F90"/>
    <mergeCell ref="E92:F92"/>
    <mergeCell ref="C104:D104"/>
    <mergeCell ref="E104:F104"/>
    <mergeCell ref="C105:D105"/>
    <mergeCell ref="E105:F105"/>
    <mergeCell ref="C106:D106"/>
    <mergeCell ref="E106:F106"/>
    <mergeCell ref="C101:D101"/>
    <mergeCell ref="E101:F101"/>
    <mergeCell ref="C102:D102"/>
    <mergeCell ref="E102:F102"/>
    <mergeCell ref="C103:D103"/>
    <mergeCell ref="E103:F103"/>
    <mergeCell ref="C110:D110"/>
    <mergeCell ref="E110:F110"/>
    <mergeCell ref="C111:D111"/>
    <mergeCell ref="E111:F111"/>
    <mergeCell ref="A113:F113"/>
    <mergeCell ref="C115:D115"/>
    <mergeCell ref="E115:F115"/>
    <mergeCell ref="C107:D107"/>
    <mergeCell ref="E107:F107"/>
    <mergeCell ref="C108:D108"/>
    <mergeCell ref="E108:F108"/>
    <mergeCell ref="C109:D109"/>
    <mergeCell ref="E109:F109"/>
    <mergeCell ref="C119:D119"/>
    <mergeCell ref="E119:F119"/>
    <mergeCell ref="C120:D120"/>
    <mergeCell ref="E120:F120"/>
    <mergeCell ref="C121:D121"/>
    <mergeCell ref="E121:F121"/>
    <mergeCell ref="C116:D116"/>
    <mergeCell ref="E116:F116"/>
    <mergeCell ref="C117:D117"/>
    <mergeCell ref="E117:F117"/>
    <mergeCell ref="C118:D118"/>
    <mergeCell ref="E118:F118"/>
    <mergeCell ref="C125:D125"/>
    <mergeCell ref="E125:F125"/>
    <mergeCell ref="C126:D126"/>
    <mergeCell ref="E126:F126"/>
    <mergeCell ref="C127:D127"/>
    <mergeCell ref="E127:F127"/>
    <mergeCell ref="C122:D122"/>
    <mergeCell ref="E122:F122"/>
    <mergeCell ref="C123:D123"/>
    <mergeCell ref="E123:F123"/>
    <mergeCell ref="C124:D124"/>
    <mergeCell ref="E124:F124"/>
    <mergeCell ref="C131:D131"/>
    <mergeCell ref="E131:F131"/>
    <mergeCell ref="C132:D132"/>
    <mergeCell ref="E132:F132"/>
    <mergeCell ref="A134:F134"/>
    <mergeCell ref="E136:F136"/>
    <mergeCell ref="C128:D128"/>
    <mergeCell ref="E128:F128"/>
    <mergeCell ref="C129:D129"/>
    <mergeCell ref="E129:F129"/>
    <mergeCell ref="C130:D130"/>
    <mergeCell ref="E130:F130"/>
    <mergeCell ref="E143:F143"/>
    <mergeCell ref="E144:F144"/>
    <mergeCell ref="A146:F146"/>
    <mergeCell ref="E148:F148"/>
    <mergeCell ref="E149:F149"/>
    <mergeCell ref="E150:F150"/>
    <mergeCell ref="E137:F137"/>
    <mergeCell ref="E138:F138"/>
    <mergeCell ref="E139:F139"/>
    <mergeCell ref="E140:F140"/>
    <mergeCell ref="E141:F141"/>
    <mergeCell ref="E142:F142"/>
    <mergeCell ref="A158:F158"/>
    <mergeCell ref="C163:D163"/>
    <mergeCell ref="E163:F163"/>
    <mergeCell ref="C164:D164"/>
    <mergeCell ref="E164:F164"/>
    <mergeCell ref="C165:D165"/>
    <mergeCell ref="E165:F165"/>
    <mergeCell ref="E151:F151"/>
    <mergeCell ref="E152:F152"/>
    <mergeCell ref="E153:F153"/>
    <mergeCell ref="E154:F154"/>
    <mergeCell ref="E155:F155"/>
    <mergeCell ref="E156:F156"/>
    <mergeCell ref="A162:G162"/>
    <mergeCell ref="C169:D169"/>
    <mergeCell ref="E169:F169"/>
    <mergeCell ref="C170:D170"/>
    <mergeCell ref="E170:F170"/>
    <mergeCell ref="C171:D171"/>
    <mergeCell ref="E171:F171"/>
    <mergeCell ref="C166:D166"/>
    <mergeCell ref="E166:F166"/>
    <mergeCell ref="C167:D167"/>
    <mergeCell ref="E167:F167"/>
    <mergeCell ref="C168:D168"/>
    <mergeCell ref="E168:F168"/>
    <mergeCell ref="E186:F186"/>
    <mergeCell ref="C175:D175"/>
    <mergeCell ref="E175:F175"/>
    <mergeCell ref="A176:F176"/>
    <mergeCell ref="E180:F180"/>
    <mergeCell ref="E181:F181"/>
    <mergeCell ref="E185:F185"/>
    <mergeCell ref="C172:D172"/>
    <mergeCell ref="E172:F172"/>
    <mergeCell ref="C173:D173"/>
    <mergeCell ref="E173:F173"/>
    <mergeCell ref="C174:D174"/>
    <mergeCell ref="E174:F174"/>
    <mergeCell ref="A185:B185"/>
  </mergeCells>
  <printOptions horizontalCentered="1"/>
  <pageMargins left="0.70866141732283472" right="0.51181102362204722" top="0.98425196850393704" bottom="0.39370078740157483" header="0" footer="0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Местный</vt:lpstr>
      <vt:lpstr>Краевой</vt:lpstr>
      <vt:lpstr>Иные цели (местный)</vt:lpstr>
      <vt:lpstr>Иные цели (краевой)</vt:lpstr>
      <vt:lpstr>'Иные цели (краевой)'!Область_печати</vt:lpstr>
      <vt:lpstr>Краевой!Область_печати</vt:lpstr>
      <vt:lpstr>Местный!Область_печати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2022-12-30T09:55:43Z</dcterms:modified>
</cp:coreProperties>
</file>